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defaultThemeVersion="124226"/>
  <bookViews>
    <workbookView xWindow="0" yWindow="0" windowWidth="20376" windowHeight="9012"/>
  </bookViews>
  <sheets>
    <sheet name="申請補助預算表" sheetId="1" r:id="rId1"/>
    <sheet name="法定預算申請表" sheetId="5" r:id="rId2"/>
    <sheet name="補助基準表" sheetId="6" r:id="rId3"/>
    <sheet name="各屬性總表 " sheetId="7" r:id="rId4"/>
  </sheets>
  <definedNames>
    <definedName name="_xlnm._FilterDatabase" localSheetId="0" hidden="1">申請補助預算表!$D$5:$D$153</definedName>
    <definedName name="_xlnm._FilterDatabase" localSheetId="1" hidden="1">法定預算申請表!$F$5:$F$47</definedName>
    <definedName name="_xlnm.Print_Area" localSheetId="0">申請補助預算表!$A$1:$H$103</definedName>
    <definedName name="_xlnm.Print_Area" localSheetId="3">'各屬性總表 '!$A$1:$F$54</definedName>
    <definedName name="_xlnm.Print_Area" localSheetId="2">補助基準表!$A$1:$H$75</definedName>
    <definedName name="_xlnm.Print_Titles" localSheetId="0">申請補助預算表!$1:$4</definedName>
    <definedName name="_xlnm.Print_Titles" localSheetId="1">法定預算申請表!$1:$4</definedName>
    <definedName name="單位名稱___________全名">申請補助預算表!$T$5:$T$159</definedName>
  </definedNames>
  <calcPr calcId="162913"/>
</workbook>
</file>

<file path=xl/calcChain.xml><?xml version="1.0" encoding="utf-8"?>
<calcChain xmlns="http://schemas.openxmlformats.org/spreadsheetml/2006/main">
  <c r="A3" i="5" l="1"/>
  <c r="U160" i="1" l="1"/>
  <c r="U161" i="1"/>
  <c r="U162" i="1"/>
  <c r="U163" i="1"/>
  <c r="T163" i="1"/>
  <c r="G3" i="5" l="1"/>
  <c r="U112" i="1"/>
  <c r="T83" i="1"/>
  <c r="T82" i="1"/>
  <c r="T81" i="1"/>
  <c r="T162" i="1"/>
  <c r="T161" i="1"/>
  <c r="T160" i="1"/>
  <c r="U138" i="1"/>
  <c r="T138" i="1"/>
  <c r="U129" i="1"/>
  <c r="U128" i="1"/>
  <c r="U127" i="1"/>
  <c r="T129" i="1"/>
  <c r="T128" i="1"/>
  <c r="T127" i="1"/>
  <c r="U83" i="1"/>
  <c r="T44" i="1"/>
  <c r="T6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30" i="1"/>
  <c r="U131" i="1"/>
  <c r="U132" i="1"/>
  <c r="U133" i="1"/>
  <c r="U134" i="1"/>
  <c r="U135" i="1"/>
  <c r="U136" i="1"/>
  <c r="U137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T47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6" i="1"/>
  <c r="T111" i="1"/>
  <c r="T110" i="1"/>
  <c r="T126" i="1"/>
  <c r="T96" i="1"/>
  <c r="T159" i="1"/>
  <c r="T158" i="1"/>
  <c r="T124" i="1"/>
  <c r="T125" i="1"/>
  <c r="T80" i="1"/>
  <c r="T46" i="1"/>
  <c r="T137" i="1"/>
  <c r="T136" i="1"/>
  <c r="T11" i="1"/>
  <c r="T109" i="1"/>
  <c r="T95" i="1"/>
  <c r="A43" i="5"/>
  <c r="T157" i="1"/>
  <c r="T108" i="1"/>
  <c r="T107" i="1"/>
  <c r="T69" i="1"/>
  <c r="T45" i="1"/>
  <c r="T156" i="1"/>
  <c r="T106" i="1"/>
  <c r="T94" i="1"/>
  <c r="T85" i="1"/>
  <c r="G7" i="1"/>
  <c r="G148" i="1"/>
  <c r="G149" i="1"/>
  <c r="G150" i="1"/>
  <c r="E3" i="6"/>
  <c r="A3" i="6"/>
  <c r="E2" i="6"/>
  <c r="A2" i="6"/>
  <c r="G2" i="5"/>
  <c r="A2" i="5"/>
  <c r="T30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5" i="1"/>
  <c r="T134" i="1"/>
  <c r="T133" i="1"/>
  <c r="T132" i="1"/>
  <c r="T131" i="1"/>
  <c r="T123" i="1"/>
  <c r="T122" i="1"/>
  <c r="T121" i="1"/>
  <c r="T120" i="1"/>
  <c r="T119" i="1"/>
  <c r="T118" i="1"/>
  <c r="T117" i="1"/>
  <c r="T116" i="1"/>
  <c r="T115" i="1"/>
  <c r="T114" i="1"/>
  <c r="T113" i="1"/>
  <c r="T105" i="1"/>
  <c r="T104" i="1"/>
  <c r="T103" i="1"/>
  <c r="T102" i="1"/>
  <c r="T101" i="1"/>
  <c r="T100" i="1"/>
  <c r="T99" i="1"/>
  <c r="T98" i="1"/>
  <c r="T93" i="1"/>
  <c r="T92" i="1"/>
  <c r="T91" i="1"/>
  <c r="T90" i="1"/>
  <c r="T89" i="1"/>
  <c r="T88" i="1"/>
  <c r="T87" i="1"/>
  <c r="T86" i="1"/>
  <c r="T79" i="1"/>
  <c r="T78" i="1"/>
  <c r="T77" i="1"/>
  <c r="T76" i="1"/>
  <c r="T75" i="1"/>
  <c r="T74" i="1"/>
  <c r="T73" i="1"/>
  <c r="T72" i="1"/>
  <c r="T68" i="1"/>
  <c r="T67" i="1"/>
  <c r="T66" i="1"/>
  <c r="T65" i="1"/>
  <c r="T64" i="1"/>
  <c r="T63" i="1"/>
  <c r="T62" i="1"/>
  <c r="T61" i="1"/>
  <c r="T59" i="1"/>
  <c r="T58" i="1"/>
  <c r="T57" i="1"/>
  <c r="T56" i="1"/>
  <c r="T55" i="1"/>
  <c r="T54" i="1"/>
  <c r="T53" i="1"/>
  <c r="T52" i="1"/>
  <c r="T51" i="1"/>
  <c r="T50" i="1"/>
  <c r="T49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29" i="1"/>
  <c r="T28" i="1"/>
  <c r="T27" i="1"/>
  <c r="T26" i="1"/>
  <c r="T25" i="1"/>
  <c r="T24" i="1"/>
  <c r="T23" i="1"/>
  <c r="T22" i="1"/>
  <c r="T21" i="1"/>
  <c r="T19" i="1"/>
  <c r="T18" i="1"/>
  <c r="T17" i="1"/>
  <c r="T16" i="1"/>
  <c r="T15" i="1"/>
  <c r="T14" i="1"/>
  <c r="T13" i="1"/>
  <c r="T12" i="1"/>
  <c r="T10" i="1"/>
  <c r="T9" i="1"/>
  <c r="T8" i="1"/>
  <c r="T7" i="1"/>
  <c r="F2" i="1"/>
  <c r="J2" i="5" s="1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A44" i="5"/>
  <c r="G6" i="1"/>
  <c r="U4" i="1"/>
  <c r="F3" i="6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9" i="1"/>
  <c r="G70" i="1"/>
  <c r="G71" i="1"/>
  <c r="G72" i="1"/>
  <c r="G73" i="1"/>
  <c r="G74" i="1"/>
  <c r="G75" i="1"/>
  <c r="G76" i="1"/>
  <c r="G77" i="1"/>
  <c r="G78" i="1"/>
  <c r="G80" i="1"/>
  <c r="G82" i="1"/>
  <c r="G83" i="1"/>
  <c r="G84" i="1"/>
  <c r="G85" i="1"/>
  <c r="G86" i="1"/>
  <c r="G87" i="1"/>
  <c r="G88" i="1"/>
  <c r="G89" i="1"/>
  <c r="G90" i="1"/>
  <c r="G91" i="1"/>
  <c r="G92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51" i="1"/>
  <c r="G152" i="1"/>
  <c r="G153" i="1"/>
  <c r="G5" i="1"/>
  <c r="S6" i="1"/>
  <c r="S7" i="1"/>
  <c r="S8" i="1"/>
  <c r="S9" i="1"/>
  <c r="S10" i="1"/>
  <c r="S11" i="1"/>
  <c r="S12" i="1"/>
  <c r="S13" i="1"/>
  <c r="S14" i="1"/>
  <c r="S5" i="1"/>
  <c r="J3" i="5"/>
  <c r="H1" i="1" l="1"/>
  <c r="H1" i="6" s="1"/>
  <c r="F2" i="6"/>
  <c r="L1" i="5" l="1"/>
</calcChain>
</file>

<file path=xl/sharedStrings.xml><?xml version="1.0" encoding="utf-8"?>
<sst xmlns="http://schemas.openxmlformats.org/spreadsheetml/2006/main" count="548" uniqueCount="428">
  <si>
    <t>靜　宜　大　學　學生自治會</t>
    <phoneticPr fontId="5" type="noConversion"/>
  </si>
  <si>
    <t>款</t>
    <phoneticPr fontId="5" type="noConversion"/>
  </si>
  <si>
    <t>項</t>
    <phoneticPr fontId="5" type="noConversion"/>
  </si>
  <si>
    <t>目</t>
    <phoneticPr fontId="5" type="noConversion"/>
  </si>
  <si>
    <t>申　請　名　稱</t>
    <phoneticPr fontId="5" type="noConversion"/>
  </si>
  <si>
    <t>計　算　基　礎</t>
  </si>
  <si>
    <t>申請金額</t>
  </si>
  <si>
    <t>刪除金額</t>
    <phoneticPr fontId="5" type="noConversion"/>
  </si>
  <si>
    <t>名稱清單</t>
    <phoneticPr fontId="5" type="noConversion"/>
  </si>
  <si>
    <t>學年度學期</t>
    <phoneticPr fontId="5" type="noConversion"/>
  </si>
  <si>
    <t>會議時間</t>
    <phoneticPr fontId="5" type="noConversion"/>
  </si>
  <si>
    <t>申請補助總款</t>
    <phoneticPr fontId="5" type="noConversion"/>
  </si>
  <si>
    <t>　　　學年度 ．第　學期</t>
    <phoneticPr fontId="5" type="noConversion"/>
  </si>
  <si>
    <t>「活動」款</t>
  </si>
  <si>
    <t>「社務」款</t>
  </si>
  <si>
    <t>刊物費(項)</t>
  </si>
  <si>
    <t>印刷費(項)</t>
  </si>
  <si>
    <t>保險費(項)</t>
  </si>
  <si>
    <t>差旅費(項)</t>
  </si>
  <si>
    <t>租借費(項)</t>
  </si>
  <si>
    <t>耗材費(項)</t>
  </si>
  <si>
    <t>設備費(項)</t>
  </si>
  <si>
    <t>郵電費(項)</t>
  </si>
  <si>
    <t>維修費(項)</t>
  </si>
  <si>
    <t>書報光碟費(項)</t>
  </si>
  <si>
    <t>補助金額</t>
    <phoneticPr fontId="5" type="noConversion"/>
  </si>
  <si>
    <t>學生會</t>
  </si>
  <si>
    <t>單位名稱</t>
    <phoneticPr fontId="2" type="noConversion"/>
  </si>
  <si>
    <t>行政中心-秘書處</t>
  </si>
  <si>
    <t>行政中心-公關部</t>
  </si>
  <si>
    <t>行政中心-文化部</t>
  </si>
  <si>
    <t>行政中心-活動部</t>
  </si>
  <si>
    <t>行政中心-學社部</t>
  </si>
  <si>
    <t>行政中心-學權部</t>
  </si>
  <si>
    <t>行政中心-總務部</t>
  </si>
  <si>
    <t>行政中心-選舉委員會</t>
  </si>
  <si>
    <t>行政中心-畢業生委員會</t>
  </si>
  <si>
    <t>學生議會-秘書處</t>
  </si>
  <si>
    <t>單位代號</t>
    <phoneticPr fontId="2" type="noConversion"/>
  </si>
  <si>
    <t>尊重生命社</t>
  </si>
  <si>
    <t>啄木鳥環境工作隊</t>
  </si>
  <si>
    <t>動漫社</t>
  </si>
  <si>
    <t>宜風劇坊話劇社</t>
  </si>
  <si>
    <t>手語社</t>
  </si>
  <si>
    <t>綜合性</t>
  </si>
  <si>
    <t>觀光事業學系系學會</t>
  </si>
  <si>
    <t>熱舞社</t>
  </si>
  <si>
    <t>財務與計算數學系系學會</t>
  </si>
  <si>
    <t>登山社</t>
  </si>
  <si>
    <t>應用化學系系學會</t>
  </si>
  <si>
    <t>資訊管理學系系學會</t>
  </si>
  <si>
    <t>資訊傳播工程學系系學會</t>
  </si>
  <si>
    <t>康樂性</t>
  </si>
  <si>
    <t>資訊工程學系系學會</t>
  </si>
  <si>
    <t>熱門音樂社</t>
  </si>
  <si>
    <t>會計學系系學會</t>
  </si>
  <si>
    <t>網球社</t>
  </si>
  <si>
    <t>國際企業學系系學會</t>
  </si>
  <si>
    <t>財務金融學系系學會</t>
  </si>
  <si>
    <t>飛輪社</t>
  </si>
  <si>
    <t>管樂社</t>
  </si>
  <si>
    <t>食品營養學系系學會</t>
  </si>
  <si>
    <t>空手道社</t>
  </si>
  <si>
    <t>雅音國樂團</t>
  </si>
  <si>
    <t>英國語文學系系學會</t>
  </si>
  <si>
    <t>琴聲飛揚吉他社</t>
  </si>
  <si>
    <t>鋼琴社</t>
  </si>
  <si>
    <t>法律學系系學會</t>
  </si>
  <si>
    <t>琴韻箏聲社</t>
  </si>
  <si>
    <t>西班語文學系系學會</t>
  </si>
  <si>
    <t>羽球社</t>
  </si>
  <si>
    <t>音樂性</t>
  </si>
  <si>
    <t>企業管理學系系學會</t>
  </si>
  <si>
    <t>八極拳社</t>
  </si>
  <si>
    <t>生態學系系學會</t>
  </si>
  <si>
    <t>體能性</t>
  </si>
  <si>
    <t>台灣文學系系學會</t>
  </si>
  <si>
    <t>日本語文學系系學會</t>
  </si>
  <si>
    <t>信望愛社</t>
  </si>
  <si>
    <t>轉學生聯誼會</t>
  </si>
  <si>
    <t>東方哲學社</t>
  </si>
  <si>
    <t>大眾傳播學系系學會</t>
  </si>
  <si>
    <t>雲林嘉義地區校友會</t>
  </si>
  <si>
    <t>中國文學系系學會</t>
  </si>
  <si>
    <t>光鹽社</t>
  </si>
  <si>
    <t>自治性</t>
  </si>
  <si>
    <t>生命探索社</t>
  </si>
  <si>
    <t>聯誼性</t>
  </si>
  <si>
    <t>思潮性</t>
  </si>
  <si>
    <t>電影社</t>
  </si>
  <si>
    <t>慈濟青年社</t>
  </si>
  <si>
    <t>慈幼社</t>
  </si>
  <si>
    <t>國畫社</t>
  </si>
  <si>
    <t>救助傷患災害服務隊</t>
  </si>
  <si>
    <t>美工社</t>
  </si>
  <si>
    <t>崇仁青年服務社</t>
  </si>
  <si>
    <t>基層文化服務社</t>
  </si>
  <si>
    <t>金融證券研究社</t>
  </si>
  <si>
    <t>春暉社</t>
  </si>
  <si>
    <t>學藝性</t>
  </si>
  <si>
    <t>服務性</t>
  </si>
  <si>
    <t>000</t>
    <phoneticPr fontId="2" type="noConversion"/>
  </si>
  <si>
    <t>單位屬性</t>
    <phoneticPr fontId="2" type="noConversion"/>
  </si>
  <si>
    <t>單位屬性　　　　　(屬性)</t>
    <phoneticPr fontId="2" type="noConversion"/>
  </si>
  <si>
    <t>單位名稱　　　　　　　　 　(全名)</t>
    <phoneticPr fontId="2" type="noConversion"/>
  </si>
  <si>
    <t>負責人</t>
    <phoneticPr fontId="2" type="noConversion"/>
  </si>
  <si>
    <t>「專案」款</t>
    <phoneticPr fontId="5" type="noConversion"/>
  </si>
  <si>
    <t>人事費(項)</t>
    <phoneticPr fontId="5" type="noConversion"/>
  </si>
  <si>
    <t>學生評議會-秘書處</t>
    <phoneticPr fontId="5" type="noConversion"/>
  </si>
  <si>
    <t>誤餐費(項)</t>
    <phoneticPr fontId="5" type="noConversion"/>
  </si>
  <si>
    <t>報名費(項)</t>
    <phoneticPr fontId="5" type="noConversion"/>
  </si>
  <si>
    <t>化粧品科系系學會</t>
    <phoneticPr fontId="5" type="noConversion"/>
  </si>
  <si>
    <t>第一預備金(項)</t>
    <phoneticPr fontId="5" type="noConversion"/>
  </si>
  <si>
    <t>第二預備金(項)</t>
    <phoneticPr fontId="5" type="noConversion"/>
  </si>
  <si>
    <t>社會工作暨兒童福利學系系學會</t>
    <phoneticPr fontId="5" type="noConversion"/>
  </si>
  <si>
    <t>法律服務社</t>
    <phoneticPr fontId="5" type="noConversion"/>
  </si>
  <si>
    <t>學園愛加倍社</t>
    <phoneticPr fontId="5" type="noConversion"/>
  </si>
  <si>
    <t>旅遊規劃研究社</t>
    <phoneticPr fontId="5" type="noConversion"/>
  </si>
  <si>
    <t>教育服務暨未來發展研究社</t>
    <phoneticPr fontId="5" type="noConversion"/>
  </si>
  <si>
    <t>攝影社</t>
    <phoneticPr fontId="5" type="noConversion"/>
  </si>
  <si>
    <t>海外僑生聯誼會</t>
    <phoneticPr fontId="5" type="noConversion"/>
  </si>
  <si>
    <t>原住民聲音社</t>
    <phoneticPr fontId="5" type="noConversion"/>
  </si>
  <si>
    <t>青年領袖教育學社</t>
    <phoneticPr fontId="5" type="noConversion"/>
  </si>
  <si>
    <t>崇德社</t>
    <phoneticPr fontId="5" type="noConversion"/>
  </si>
  <si>
    <t>負責人資料表</t>
    <phoneticPr fontId="2" type="noConversion"/>
  </si>
  <si>
    <t>勵志親善大使服務隊</t>
    <phoneticPr fontId="2" type="noConversion"/>
  </si>
  <si>
    <t>001</t>
    <phoneticPr fontId="2" type="noConversion"/>
  </si>
  <si>
    <t>002</t>
    <phoneticPr fontId="2" type="noConversion"/>
  </si>
  <si>
    <t>003</t>
    <phoneticPr fontId="2" type="noConversion"/>
  </si>
  <si>
    <t>004</t>
    <phoneticPr fontId="2" type="noConversion"/>
  </si>
  <si>
    <t>005</t>
    <phoneticPr fontId="2" type="noConversion"/>
  </si>
  <si>
    <t>006</t>
    <phoneticPr fontId="2" type="noConversion"/>
  </si>
  <si>
    <t>007</t>
    <phoneticPr fontId="2" type="noConversion"/>
  </si>
  <si>
    <t>008</t>
    <phoneticPr fontId="2" type="noConversion"/>
  </si>
  <si>
    <t>009</t>
    <phoneticPr fontId="2" type="noConversion"/>
  </si>
  <si>
    <t>010</t>
    <phoneticPr fontId="2" type="noConversion"/>
  </si>
  <si>
    <t>011</t>
    <phoneticPr fontId="2" type="noConversion"/>
  </si>
  <si>
    <t>012</t>
    <phoneticPr fontId="2" type="noConversion"/>
  </si>
  <si>
    <t>013</t>
    <phoneticPr fontId="2" type="noConversion"/>
  </si>
  <si>
    <t>注意事項</t>
    <phoneticPr fontId="2" type="noConversion"/>
  </si>
  <si>
    <t>申請　課外活動費　補助　學生社團經費　預算表</t>
    <phoneticPr fontId="2" type="noConversion"/>
  </si>
  <si>
    <t>　１. 單位屬性，單位名稱，負責人請填清楚</t>
    <phoneticPr fontId="2" type="noConversion"/>
  </si>
  <si>
    <t>　２. 款項目數字請注意</t>
    <phoneticPr fontId="2" type="noConversion"/>
  </si>
  <si>
    <t>　３.「活動」款之計算基礎要輸入活動名稱</t>
    <phoneticPr fontId="2" type="noConversion"/>
  </si>
  <si>
    <t>　４.「活動」款開幾款，就要有幾份企畫書</t>
    <phoneticPr fontId="2" type="noConversion"/>
  </si>
  <si>
    <t>　５.「目」的部分一定要有計算基礎</t>
    <phoneticPr fontId="2" type="noConversion"/>
  </si>
  <si>
    <t>　６. 計算基礎一定要有單位</t>
    <phoneticPr fontId="2" type="noConversion"/>
  </si>
  <si>
    <t>　　　(EX:燈光音響多少錢/組)</t>
    <phoneticPr fontId="2" type="noConversion"/>
  </si>
  <si>
    <t>　　　(EX:影印 100(份)*(10張)*1(元))</t>
    <phoneticPr fontId="2" type="noConversion"/>
  </si>
  <si>
    <t xml:space="preserve"> 　　　　　　000 學生會</t>
    <phoneticPr fontId="2" type="noConversion"/>
  </si>
  <si>
    <t xml:space="preserve"> 　　　　　　100 自治性</t>
    <phoneticPr fontId="2" type="noConversion"/>
  </si>
  <si>
    <t xml:space="preserve"> 　　　　　　200 服務性</t>
    <phoneticPr fontId="2" type="noConversion"/>
  </si>
  <si>
    <t xml:space="preserve"> 　　　　　　300 思潮性</t>
    <phoneticPr fontId="2" type="noConversion"/>
  </si>
  <si>
    <t xml:space="preserve"> 　　　　　　400 音樂性</t>
    <phoneticPr fontId="2" type="noConversion"/>
  </si>
  <si>
    <t xml:space="preserve"> 　　　　　　500 康樂性</t>
    <phoneticPr fontId="2" type="noConversion"/>
  </si>
  <si>
    <t xml:space="preserve"> 　　　　　　800 聯誼性</t>
    <phoneticPr fontId="2" type="noConversion"/>
  </si>
  <si>
    <t xml:space="preserve"> 　　　　　　900 體能性</t>
    <phoneticPr fontId="2" type="noConversion"/>
  </si>
  <si>
    <t>學生行政中心　總務部</t>
    <phoneticPr fontId="5" type="noConversion"/>
  </si>
  <si>
    <t>「補助」款</t>
    <phoneticPr fontId="5" type="noConversion"/>
  </si>
  <si>
    <t>本款為統計各性質社團欲申請補助總款。
即申請補助表列下，起款至末款之總和。</t>
  </si>
  <si>
    <t>本款為舉辦之企畫名稱。
例如：盃賽、講座、研習營、競賽、系列週、等。</t>
  </si>
  <si>
    <t>本款為社團辦公室使用。
例如：耗材買進或補充、設備購置或維修、、等。</t>
  </si>
  <si>
    <t>人事費</t>
  </si>
  <si>
    <t>本項補助，執行企畫時需專業人員之費用。
薪資發給需以簽到或簽名後統一造冊核銷。</t>
  </si>
  <si>
    <t>講師費</t>
  </si>
  <si>
    <t>外聘師資-酌以補助。
內聘師資-酌以補助。</t>
  </si>
  <si>
    <t>裁判費</t>
  </si>
  <si>
    <t>酌以補助。</t>
  </si>
  <si>
    <t>工讀費</t>
  </si>
  <si>
    <t>此一款項為機構款項，其他社團請勿申請。</t>
  </si>
  <si>
    <t>本項補助，需借用它人財產時所支費用。</t>
  </si>
  <si>
    <t>場地租借費</t>
  </si>
  <si>
    <t>校內場地-酌以補助金額（待議）
校外場地-酌以補助金額（待議）</t>
  </si>
  <si>
    <t>服裝租借費</t>
  </si>
  <si>
    <t>補助金額待議。</t>
  </si>
  <si>
    <t>燈光音響租借費</t>
  </si>
  <si>
    <t>差旅費</t>
  </si>
  <si>
    <t>本項補助，因公代表本校出席活動屬之。
均以收據為憑，採實報實銷。</t>
  </si>
  <si>
    <t>誤餐費</t>
  </si>
  <si>
    <t>住宿費</t>
  </si>
  <si>
    <t>本縣市內-不予補助金額。
本縣市外-酌以補助金額。</t>
  </si>
  <si>
    <t>交通費</t>
  </si>
  <si>
    <t>最高額採計自強號火車票價（待議）</t>
  </si>
  <si>
    <t>報名費</t>
  </si>
  <si>
    <t>個人-酌以補助（場/元）
團體-酌以補助（場/元）</t>
  </si>
  <si>
    <t>郵電費</t>
  </si>
  <si>
    <t>本項補助郵資、電信費用。
寄送郵件、文件、貨物時之費用。
籌備活動時所需支出的通話費與簡訊費用。</t>
  </si>
  <si>
    <t>郵費</t>
  </si>
  <si>
    <t>補助金額待議</t>
  </si>
  <si>
    <t>運費</t>
  </si>
  <si>
    <t>電話卡</t>
  </si>
  <si>
    <t>節費卡</t>
  </si>
  <si>
    <t>印刷費</t>
  </si>
  <si>
    <t>本項補助，一切影印、印刷品之費用。
刊物費用另定之。</t>
  </si>
  <si>
    <t>海報費</t>
  </si>
  <si>
    <t>依據海報印刷大小定義之。（含節目單）
A0-酌以補助金額（待議）
A1-酌以補助金額（待議）
A3-酌以補助金額（待議）
A4-酌以補助金額（待議）</t>
  </si>
  <si>
    <t>相片沖洗費</t>
  </si>
  <si>
    <t>3*4吋-酌以補助
5*6吋-酌以補助</t>
  </si>
  <si>
    <t>影印費</t>
  </si>
  <si>
    <t>酌以補助，未設上限</t>
  </si>
  <si>
    <t>保險費</t>
  </si>
  <si>
    <t>本項補助，執行企畫其間所需保險之費用。</t>
  </si>
  <si>
    <t>個人保險</t>
  </si>
  <si>
    <t>酌以補助</t>
  </si>
  <si>
    <t>場地保險</t>
  </si>
  <si>
    <t>書報光碟費</t>
  </si>
  <si>
    <t>本項補助，購入或訂閱專業性書籍、雜誌等屬之。
電子數位化教學光碟、音樂光碟，亦屬之。
所持書籍雜誌需列定產編以便查察。</t>
  </si>
  <si>
    <t>刊物費</t>
  </si>
  <si>
    <t>本項補助，執行企畫時所裝訂編造刊物屬之。
例如：體育競賽秩序冊、研習手冊、成果報告。</t>
  </si>
  <si>
    <t>秩序冊</t>
  </si>
  <si>
    <t>研習手冊</t>
  </si>
  <si>
    <t>設備費</t>
  </si>
  <si>
    <t>補助支用非租賃設備與非耗材者之費用屬之。
所購置之設備需列定產編以便查察。</t>
  </si>
  <si>
    <t>電子計算機</t>
  </si>
  <si>
    <t>釘書機</t>
  </si>
  <si>
    <t>剪、裁、美工刀</t>
  </si>
  <si>
    <t>電子擴音器</t>
  </si>
  <si>
    <t>耗材費</t>
  </si>
  <si>
    <t>本項補助，執行企畫時所需紙類、文具等耗材。
1.最少單一學期內耗損屬之。
2.最小單一價格150元以下屬之。
3.醫療性藥、用品不在此列。
滿足以上三點，則屬耗材之，可不列定產編。
救傷隊，因社團宗旨所致，醫療性用品可列耗材。</t>
  </si>
  <si>
    <t>紙張</t>
  </si>
  <si>
    <t>廣告顏料</t>
  </si>
  <si>
    <t>筆類</t>
  </si>
  <si>
    <t>維修費</t>
  </si>
  <si>
    <t>本項補助，維修設備費用屬之。
維修之設備名稱需明定，並與收據同，實報時銷。
此款項請酌予申請，並注意對其他補助產生排擠。</t>
  </si>
  <si>
    <t>鋼琴調音</t>
  </si>
  <si>
    <t>酌以補助，未設上限。</t>
  </si>
  <si>
    <t>雜費</t>
  </si>
  <si>
    <t>本項補助，以單一款總額為基準，酌已補助。</t>
  </si>
  <si>
    <t xml:space="preserve"> 　７.「目」跟「目」相加等於「項」</t>
    <phoneticPr fontId="2" type="noConversion"/>
  </si>
  <si>
    <t xml:space="preserve"> 　　 「項」跟「項」相加等於「款」</t>
    <phoneticPr fontId="2" type="noConversion"/>
  </si>
  <si>
    <t>　　  「款」跟「款」相加等於「總款」</t>
    <phoneticPr fontId="2" type="noConversion"/>
  </si>
  <si>
    <t>複式童軍團</t>
    <phoneticPr fontId="5" type="noConversion"/>
  </si>
  <si>
    <t>雲林嘉義地區校友會</t>
    <phoneticPr fontId="2" type="noConversion"/>
  </si>
  <si>
    <t>　</t>
    <phoneticPr fontId="2" type="noConversion"/>
  </si>
  <si>
    <t>課外活動費　補助　學生社團經費　補助基準表</t>
    <phoneticPr fontId="2" type="noConversion"/>
  </si>
  <si>
    <t>申請補助總額</t>
    <phoneticPr fontId="2" type="noConversion"/>
  </si>
  <si>
    <t>「特別」款</t>
    <phoneticPr fontId="5" type="noConversion"/>
  </si>
  <si>
    <t>棒球社</t>
  </si>
  <si>
    <t>居劍社</t>
  </si>
  <si>
    <t>申請補助總款</t>
    <phoneticPr fontId="2" type="noConversion"/>
  </si>
  <si>
    <t>宜蘭地區校友會（停）</t>
    <phoneticPr fontId="5" type="noConversion"/>
  </si>
  <si>
    <t>編輯研究社（停）</t>
    <phoneticPr fontId="5" type="noConversion"/>
  </si>
  <si>
    <t>教育研究所研究生協會</t>
    <phoneticPr fontId="2" type="noConversion"/>
  </si>
  <si>
    <t>異同夢想社</t>
    <phoneticPr fontId="2" type="noConversion"/>
  </si>
  <si>
    <t>志願服務隊（停）</t>
    <phoneticPr fontId="2" type="noConversion"/>
  </si>
  <si>
    <t>宇宙真道靜心社（停）</t>
    <phoneticPr fontId="2" type="noConversion"/>
  </si>
  <si>
    <t>象棋社（停）</t>
    <phoneticPr fontId="5" type="noConversion"/>
  </si>
  <si>
    <t>橋藝社（停）</t>
    <phoneticPr fontId="5" type="noConversion"/>
  </si>
  <si>
    <t>歌仔戲社（停）</t>
    <phoneticPr fontId="2" type="noConversion"/>
  </si>
  <si>
    <t>電腦研習社（停）</t>
    <phoneticPr fontId="5" type="noConversion"/>
  </si>
  <si>
    <t>回原社（停）</t>
    <phoneticPr fontId="5" type="noConversion"/>
  </si>
  <si>
    <t>花蓮地區花友會（停）</t>
    <phoneticPr fontId="5" type="noConversion"/>
  </si>
  <si>
    <t>西洋劍社（停）</t>
    <phoneticPr fontId="2" type="noConversion"/>
  </si>
  <si>
    <t>足球社（停）</t>
    <phoneticPr fontId="2" type="noConversion"/>
  </si>
  <si>
    <t>游泳社（停）</t>
    <phoneticPr fontId="2" type="noConversion"/>
  </si>
  <si>
    <t>國術社（停）</t>
    <phoneticPr fontId="2" type="noConversion"/>
  </si>
  <si>
    <t>撞球社（停）</t>
    <phoneticPr fontId="2" type="noConversion"/>
  </si>
  <si>
    <t>柔道社（停）</t>
    <phoneticPr fontId="2" type="noConversion"/>
  </si>
  <si>
    <t>跆拳道社（停）</t>
    <phoneticPr fontId="2" type="noConversion"/>
  </si>
  <si>
    <t>滑板社（停）</t>
    <phoneticPr fontId="2" type="noConversion"/>
  </si>
  <si>
    <t>□期初 □期中□專案□基金</t>
    <phoneticPr fontId="5" type="noConversion"/>
  </si>
  <si>
    <t>☑期初 □期中□專案□基金</t>
    <phoneticPr fontId="5" type="noConversion"/>
  </si>
  <si>
    <t>□期初 ☑期中□專案□基金</t>
    <phoneticPr fontId="5" type="noConversion"/>
  </si>
  <si>
    <t>□期初 □期中☑專案□基金</t>
    <phoneticPr fontId="5" type="noConversion"/>
  </si>
  <si>
    <t>□期初 □期中 □專案☑基金</t>
    <phoneticPr fontId="5" type="noConversion"/>
  </si>
  <si>
    <t>靜宜尋根樹</t>
    <phoneticPr fontId="2" type="noConversion"/>
  </si>
  <si>
    <t>行政中心-研發部（停）</t>
    <phoneticPr fontId="2" type="noConversion"/>
  </si>
  <si>
    <t>台灣文史采風社（停）</t>
    <phoneticPr fontId="5" type="noConversion"/>
  </si>
  <si>
    <t>滑動生命社（停）</t>
    <phoneticPr fontId="2" type="noConversion"/>
  </si>
  <si>
    <t>白鶴拳社（停）</t>
    <phoneticPr fontId="2" type="noConversion"/>
  </si>
  <si>
    <t>陸生聯誼會</t>
  </si>
  <si>
    <t>租借費</t>
    <phoneticPr fontId="2" type="noConversion"/>
  </si>
  <si>
    <t>寰宇管理學士學位學程學生會</t>
  </si>
  <si>
    <t>書法篆刻社</t>
  </si>
  <si>
    <t>慢速壘球社</t>
  </si>
  <si>
    <t>課外活動費 補助 學生社團經費 法定預算申請表</t>
    <phoneticPr fontId="2" type="noConversion"/>
  </si>
  <si>
    <t>生存遊戲社</t>
    <phoneticPr fontId="2" type="noConversion"/>
  </si>
  <si>
    <t>禪悅社</t>
    <phoneticPr fontId="2" type="noConversion"/>
  </si>
  <si>
    <t>單位名稱　禪悅社</t>
    <phoneticPr fontId="2" type="noConversion"/>
  </si>
  <si>
    <t>飲料調製社</t>
    <phoneticPr fontId="2" type="noConversion"/>
  </si>
  <si>
    <t>全方面CEO培育社</t>
    <phoneticPr fontId="2" type="noConversion"/>
  </si>
  <si>
    <t>日本太鼓社</t>
    <phoneticPr fontId="2" type="noConversion"/>
  </si>
  <si>
    <t>保齡球社（停）</t>
    <phoneticPr fontId="2" type="noConversion"/>
  </si>
  <si>
    <t>A.I 靜宜小組（停）</t>
    <phoneticPr fontId="2" type="noConversion"/>
  </si>
  <si>
    <t>000</t>
    <phoneticPr fontId="2" type="noConversion"/>
  </si>
  <si>
    <t>行政中心-總幹事</t>
    <phoneticPr fontId="2" type="noConversion"/>
  </si>
  <si>
    <t>行政中心-秘書處</t>
    <phoneticPr fontId="2" type="noConversion"/>
  </si>
  <si>
    <t>旅遊規劃研究社</t>
    <phoneticPr fontId="2" type="noConversion"/>
  </si>
  <si>
    <t>行政中心-研發部（停）</t>
    <phoneticPr fontId="2" type="noConversion"/>
  </si>
  <si>
    <t>歌仔戲社（停）</t>
    <phoneticPr fontId="2" type="noConversion"/>
  </si>
  <si>
    <t>複式童軍團</t>
    <phoneticPr fontId="2" type="noConversion"/>
  </si>
  <si>
    <t>異同夢想社</t>
    <phoneticPr fontId="2" type="noConversion"/>
  </si>
  <si>
    <t>法律服務社</t>
    <phoneticPr fontId="2" type="noConversion"/>
  </si>
  <si>
    <t>A.I靜宜小組（停）</t>
    <phoneticPr fontId="2" type="noConversion"/>
  </si>
  <si>
    <t>靜宜尋根樹</t>
    <phoneticPr fontId="2" type="noConversion"/>
  </si>
  <si>
    <t>學生評議會-秘書處</t>
    <phoneticPr fontId="2" type="noConversion"/>
  </si>
  <si>
    <t>全方位CEO培育社</t>
    <phoneticPr fontId="2" type="noConversion"/>
  </si>
  <si>
    <t>宇宙真道靜心社（停）</t>
    <phoneticPr fontId="2" type="noConversion"/>
  </si>
  <si>
    <t>學藝性</t>
    <phoneticPr fontId="2" type="noConversion"/>
  </si>
  <si>
    <t>台灣文史采風社（停）</t>
    <phoneticPr fontId="2" type="noConversion"/>
  </si>
  <si>
    <t>廣播社（停）</t>
    <phoneticPr fontId="2" type="noConversion"/>
  </si>
  <si>
    <t>化粧品科系系學會</t>
    <phoneticPr fontId="2" type="noConversion"/>
  </si>
  <si>
    <t>學園愛加倍社</t>
    <phoneticPr fontId="2" type="noConversion"/>
  </si>
  <si>
    <t>青年領袖教育學社</t>
    <phoneticPr fontId="2" type="noConversion"/>
  </si>
  <si>
    <t>健言社(停)</t>
    <phoneticPr fontId="2" type="noConversion"/>
  </si>
  <si>
    <t>崇德社</t>
    <phoneticPr fontId="2" type="noConversion"/>
  </si>
  <si>
    <t>禪悅社</t>
    <phoneticPr fontId="2" type="noConversion"/>
  </si>
  <si>
    <t>電腦研習社（停）</t>
    <phoneticPr fontId="2" type="noConversion"/>
  </si>
  <si>
    <t>編輯研究社（停）</t>
    <phoneticPr fontId="2" type="noConversion"/>
  </si>
  <si>
    <t>攝影社</t>
    <phoneticPr fontId="2" type="noConversion"/>
  </si>
  <si>
    <t>回原社（停）</t>
    <phoneticPr fontId="2" type="noConversion"/>
  </si>
  <si>
    <t>書法篆刻社</t>
    <phoneticPr fontId="2" type="noConversion"/>
  </si>
  <si>
    <t>夢格琴迴口琴社（停）</t>
    <phoneticPr fontId="2" type="noConversion"/>
  </si>
  <si>
    <t>飲料調製社</t>
    <phoneticPr fontId="2" type="noConversion"/>
  </si>
  <si>
    <t>體能性</t>
    <phoneticPr fontId="2" type="noConversion"/>
  </si>
  <si>
    <t>日本太鼓社</t>
    <phoneticPr fontId="2" type="noConversion"/>
  </si>
  <si>
    <t>西洋劍社（停）</t>
    <phoneticPr fontId="2" type="noConversion"/>
  </si>
  <si>
    <t>足球社（停）</t>
    <phoneticPr fontId="2" type="noConversion"/>
  </si>
  <si>
    <t>游泳社（停）</t>
    <phoneticPr fontId="2" type="noConversion"/>
  </si>
  <si>
    <t>迎曦世界民俗舞蹈社（停）</t>
    <phoneticPr fontId="2" type="noConversion"/>
  </si>
  <si>
    <t>國術社（停）</t>
    <phoneticPr fontId="2" type="noConversion"/>
  </si>
  <si>
    <t>象棋社（停）</t>
    <phoneticPr fontId="2" type="noConversion"/>
  </si>
  <si>
    <t>撞球社（停）</t>
    <phoneticPr fontId="2" type="noConversion"/>
  </si>
  <si>
    <t>寰宇管理學士學位學程學生會</t>
    <phoneticPr fontId="2" type="noConversion"/>
  </si>
  <si>
    <t>棒球社</t>
    <phoneticPr fontId="2" type="noConversion"/>
  </si>
  <si>
    <t>橋藝社（停）</t>
    <phoneticPr fontId="2" type="noConversion"/>
  </si>
  <si>
    <t>柔道社（停）</t>
    <phoneticPr fontId="2" type="noConversion"/>
  </si>
  <si>
    <t>圍棋社</t>
    <phoneticPr fontId="2" type="noConversion"/>
  </si>
  <si>
    <t>跆拳道社（停）</t>
    <phoneticPr fontId="2" type="noConversion"/>
  </si>
  <si>
    <t>宜蘭地區校友會（停）</t>
    <phoneticPr fontId="2" type="noConversion"/>
  </si>
  <si>
    <t>魔術社</t>
    <phoneticPr fontId="2" type="noConversion"/>
  </si>
  <si>
    <t>滑板社（停）</t>
    <phoneticPr fontId="2" type="noConversion"/>
  </si>
  <si>
    <t>花蓮地區花友會（停）</t>
    <phoneticPr fontId="2" type="noConversion"/>
  </si>
  <si>
    <t>滑動生命社（停）</t>
    <phoneticPr fontId="2" type="noConversion"/>
  </si>
  <si>
    <t>居劍社</t>
    <phoneticPr fontId="2" type="noConversion"/>
  </si>
  <si>
    <t>電子飛鏢社</t>
    <phoneticPr fontId="2" type="noConversion"/>
  </si>
  <si>
    <t>海外僑生聯誼會</t>
    <phoneticPr fontId="2" type="noConversion"/>
  </si>
  <si>
    <t>火舞魅力研究社</t>
    <phoneticPr fontId="2" type="noConversion"/>
  </si>
  <si>
    <t>慢速壘球社</t>
    <phoneticPr fontId="2" type="noConversion"/>
  </si>
  <si>
    <t>陸生聯誼會</t>
    <phoneticPr fontId="2" type="noConversion"/>
  </si>
  <si>
    <t>生存遊戲社</t>
    <phoneticPr fontId="2" type="noConversion"/>
  </si>
  <si>
    <t>寰宇外語教育學士學位學程學生會</t>
    <phoneticPr fontId="2" type="noConversion"/>
  </si>
  <si>
    <t>一百零四學年度 ．第一學期</t>
    <phoneticPr fontId="5" type="noConversion"/>
  </si>
  <si>
    <t>一百零四學年度 ．第二學期</t>
    <phoneticPr fontId="5" type="noConversion"/>
  </si>
  <si>
    <t>一百零五學年度 ．第一學期</t>
    <phoneticPr fontId="5" type="noConversion"/>
  </si>
  <si>
    <t>一百零五學年度 ．第二學期</t>
    <phoneticPr fontId="5" type="noConversion"/>
  </si>
  <si>
    <t>一百零六學年度 ．第一學期</t>
    <phoneticPr fontId="5" type="noConversion"/>
  </si>
  <si>
    <t>一百零六學年度 ．第二學期</t>
    <phoneticPr fontId="5" type="noConversion"/>
  </si>
  <si>
    <t>一百零七學年度 ．第一學期</t>
    <phoneticPr fontId="2" type="noConversion"/>
  </si>
  <si>
    <t>一百零七學年度 ．第二學期</t>
    <phoneticPr fontId="2" type="noConversion"/>
  </si>
  <si>
    <t>籃球社</t>
    <phoneticPr fontId="15" type="noConversion"/>
  </si>
  <si>
    <t>排球社</t>
    <phoneticPr fontId="15" type="noConversion"/>
  </si>
  <si>
    <t>南部地區校友聯誼會</t>
    <phoneticPr fontId="15" type="noConversion"/>
  </si>
  <si>
    <t>歌唱研習社</t>
    <phoneticPr fontId="15" type="noConversion"/>
  </si>
  <si>
    <t>空手道社</t>
    <phoneticPr fontId="15" type="noConversion"/>
  </si>
  <si>
    <t>飛盤社</t>
    <phoneticPr fontId="15" type="noConversion"/>
  </si>
  <si>
    <t>圍棋社</t>
    <phoneticPr fontId="15" type="noConversion"/>
  </si>
  <si>
    <t>新媒體製作社</t>
    <phoneticPr fontId="15" type="noConversion"/>
  </si>
  <si>
    <t>轆詩社</t>
    <phoneticPr fontId="15" type="noConversion"/>
  </si>
  <si>
    <t>動力機械研究社（停）</t>
    <phoneticPr fontId="2" type="noConversion"/>
  </si>
  <si>
    <t>創新創業社（停）</t>
    <phoneticPr fontId="2" type="noConversion"/>
  </si>
  <si>
    <t>如來實證社（停）</t>
    <phoneticPr fontId="2" type="noConversion"/>
  </si>
  <si>
    <t>BeatBox社（停）</t>
    <phoneticPr fontId="2" type="noConversion"/>
  </si>
  <si>
    <t>人聲樂團</t>
    <phoneticPr fontId="15" type="noConversion"/>
  </si>
  <si>
    <t>國際標準舞社（停）</t>
    <phoneticPr fontId="15" type="noConversion"/>
  </si>
  <si>
    <t>中東肚皮舞社（停）</t>
    <phoneticPr fontId="15" type="noConversion"/>
  </si>
  <si>
    <t>西班牙語文學系系學會</t>
    <phoneticPr fontId="15" type="noConversion"/>
  </si>
  <si>
    <t>社會工作與兒童少年福利學系系學會</t>
    <phoneticPr fontId="2" type="noConversion"/>
  </si>
  <si>
    <t>師資培育中心學生會（停）</t>
    <phoneticPr fontId="15" type="noConversion"/>
  </si>
  <si>
    <t>經營管理進修學士班系學會（停）</t>
    <phoneticPr fontId="15" type="noConversion"/>
  </si>
  <si>
    <t>態度劍玉社（停）</t>
    <phoneticPr fontId="2" type="noConversion"/>
  </si>
  <si>
    <t>申請單位負責人 / 日期</t>
    <phoneticPr fontId="5" type="noConversion"/>
  </si>
  <si>
    <t>赤盛風吟三線社（停）</t>
    <phoneticPr fontId="2" type="noConversion"/>
  </si>
  <si>
    <t>經營管理進修學士班系學會（停）</t>
    <phoneticPr fontId="2" type="noConversion"/>
  </si>
  <si>
    <t>師資培育中心學生會（停）</t>
    <phoneticPr fontId="2" type="noConversion"/>
  </si>
  <si>
    <t>BeatBox社（停）</t>
    <phoneticPr fontId="2" type="noConversion"/>
  </si>
  <si>
    <t>夢格琴迴口琴社（停）</t>
    <phoneticPr fontId="2" type="noConversion"/>
  </si>
  <si>
    <t>赤盛風吟三線社（停）</t>
    <phoneticPr fontId="2" type="noConversion"/>
  </si>
  <si>
    <t>人聲樂團</t>
    <phoneticPr fontId="2" type="noConversion"/>
  </si>
  <si>
    <t>歌唱研習社</t>
    <phoneticPr fontId="2" type="noConversion"/>
  </si>
  <si>
    <t>迎曦世界民俗舞蹈社（停）</t>
    <phoneticPr fontId="2" type="noConversion"/>
  </si>
  <si>
    <t>國際標準舞社（停）</t>
    <phoneticPr fontId="2" type="noConversion"/>
  </si>
  <si>
    <t>中東肚皮舞社（停）</t>
    <phoneticPr fontId="2" type="noConversion"/>
  </si>
  <si>
    <t>手語社</t>
    <phoneticPr fontId="2" type="noConversion"/>
  </si>
  <si>
    <t>動力機械研究社（停）</t>
    <phoneticPr fontId="2" type="noConversion"/>
  </si>
  <si>
    <t>創新創業社（停）</t>
    <phoneticPr fontId="2" type="noConversion"/>
  </si>
  <si>
    <t xml:space="preserve"> 　　　　　　600 綜合性</t>
    <phoneticPr fontId="2" type="noConversion"/>
  </si>
  <si>
    <t xml:space="preserve"> 　　　　　　700 學藝性</t>
    <phoneticPr fontId="2" type="noConversion"/>
  </si>
  <si>
    <t>廣播社（停）</t>
    <phoneticPr fontId="2" type="noConversion"/>
  </si>
  <si>
    <t>健言社（停）</t>
    <phoneticPr fontId="2" type="noConversion"/>
  </si>
  <si>
    <t>新媒體製作社</t>
    <phoneticPr fontId="2" type="noConversion"/>
  </si>
  <si>
    <t>轆詩社</t>
    <phoneticPr fontId="2" type="noConversion"/>
  </si>
  <si>
    <t>南部地區校友聯誼會</t>
    <phoneticPr fontId="2" type="noConversion"/>
  </si>
  <si>
    <t>籃球社</t>
    <phoneticPr fontId="2" type="noConversion"/>
  </si>
  <si>
    <t>飛盤社</t>
    <phoneticPr fontId="2" type="noConversion"/>
  </si>
  <si>
    <t>排球社</t>
    <phoneticPr fontId="2" type="noConversion"/>
  </si>
  <si>
    <t>志願服務隊（停）</t>
    <phoneticPr fontId="2" type="noConversion"/>
  </si>
  <si>
    <t>中區學術交流服務社（停）</t>
    <phoneticPr fontId="15" type="noConversion"/>
  </si>
  <si>
    <t>中區學術交流服務社（停）</t>
    <phoneticPr fontId="2" type="noConversion"/>
  </si>
  <si>
    <t>魔術社</t>
    <phoneticPr fontId="15" type="noConversion"/>
  </si>
  <si>
    <t>益智桌遊玩聚社</t>
    <phoneticPr fontId="2" type="noConversion"/>
  </si>
  <si>
    <t>益智桌遊玩聚社</t>
    <phoneticPr fontId="15" type="noConversion"/>
  </si>
  <si>
    <t>電子飛鏢社</t>
    <phoneticPr fontId="15" type="noConversion"/>
  </si>
  <si>
    <t>態度劍玉社（停）</t>
    <phoneticPr fontId="15" type="noConversion"/>
  </si>
  <si>
    <t>火舞魅力研究社</t>
    <phoneticPr fontId="15" type="noConversion"/>
  </si>
  <si>
    <t>辯論社</t>
    <phoneticPr fontId="2" type="noConversion"/>
  </si>
  <si>
    <t>辯論社</t>
    <phoneticPr fontId="2" type="noConversion"/>
  </si>
  <si>
    <t>行政中心-新聞部</t>
    <phoneticPr fontId="2" type="noConversion"/>
  </si>
  <si>
    <t>路跑社</t>
    <phoneticPr fontId="15" type="noConversion"/>
  </si>
  <si>
    <t>資料科學暨大數據分析與應用學系系學會</t>
    <phoneticPr fontId="2" type="noConversion"/>
  </si>
  <si>
    <t>教育研究所研究生協會(停)</t>
    <phoneticPr fontId="2" type="noConversion"/>
  </si>
  <si>
    <t>勵志親善大使服務隊(停)</t>
    <phoneticPr fontId="2" type="noConversion"/>
  </si>
  <si>
    <t>教育服務暨未來發展研究社(停)</t>
    <phoneticPr fontId="2" type="noConversion"/>
  </si>
  <si>
    <t>國畫社(停)</t>
    <phoneticPr fontId="15" type="noConversion"/>
  </si>
  <si>
    <t>轉學生聯誼會(停)</t>
    <phoneticPr fontId="15" type="noConversion"/>
  </si>
  <si>
    <t>原住民聲音社(停)</t>
    <phoneticPr fontId="2" type="noConversion"/>
  </si>
  <si>
    <t>學生議會   財務委員  (覆核)</t>
    <phoneticPr fontId="5" type="noConversion"/>
  </si>
  <si>
    <t>學生議會   議長</t>
    <phoneticPr fontId="5" type="noConversion"/>
  </si>
  <si>
    <t>一百零八學年度 ．第一學期</t>
    <phoneticPr fontId="2" type="noConversion"/>
  </si>
  <si>
    <t>一百零八學年度 ．第二學期</t>
    <phoneticPr fontId="2" type="noConversion"/>
  </si>
  <si>
    <t>路跑社</t>
    <phoneticPr fontId="2" type="noConversion"/>
  </si>
  <si>
    <t>學生自治會   會長</t>
    <phoneticPr fontId="5" type="noConversion"/>
  </si>
  <si>
    <t>一百零八學年度 ．第一學期</t>
  </si>
  <si>
    <t>單位名稱　　　　　　　　 　(全名)</t>
  </si>
  <si>
    <t>單位屬性　　　　　(屬性)</t>
  </si>
  <si>
    <t>□期初 □期中□專案□基金</t>
  </si>
  <si>
    <t>財務工程學系系學會</t>
    <phoneticPr fontId="2" type="noConversion"/>
  </si>
  <si>
    <t>資料科學暨大數據分析與應用學系系學會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</si>
</sst>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;[Red]\-&quot;$&quot;#,##0"/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76" formatCode="000"/>
    <numFmt numFmtId="177" formatCode="###"/>
    <numFmt numFmtId="178" formatCode="_(&quot;$&quot;* #,##0.00_);_(&quot;$&quot;* \(#,##0.00\);_(&quot;$&quot;* &quot;-&quot;??_);_(@_)"/>
  </numFmts>
  <fonts count="20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1.5"/>
      <color indexed="8"/>
      <name val="新細明體"/>
      <family val="1"/>
      <charset val="136"/>
    </font>
    <font>
      <b/>
      <sz val="10"/>
      <name val="新細明體"/>
      <family val="1"/>
      <charset val="136"/>
    </font>
    <font>
      <u/>
      <sz val="10"/>
      <color indexed="10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0"/>
      <color rgb="FFFF0000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</fills>
  <borders count="1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double">
        <color indexed="64"/>
      </left>
      <right style="double">
        <color indexed="64"/>
      </right>
      <top style="double">
        <color rgb="FF3F3F3F"/>
      </top>
      <bottom/>
      <diagonal/>
    </border>
    <border>
      <left/>
      <right style="thin">
        <color theme="1" tint="0.34998626667073579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theme="1" tint="0.34998626667073579"/>
      </bottom>
      <diagonal/>
    </border>
    <border>
      <left/>
      <right/>
      <top style="double">
        <color indexed="64"/>
      </top>
      <bottom style="thin">
        <color theme="1" tint="0.34998626667073579"/>
      </bottom>
      <diagonal/>
    </border>
    <border>
      <left/>
      <right style="medium">
        <color indexed="64"/>
      </right>
      <top style="double">
        <color indexed="64"/>
      </top>
      <bottom style="thin">
        <color theme="1" tint="0.3499862666707357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6" fillId="0" borderId="88" applyNumberFormat="0" applyFill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17" fillId="3" borderId="8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 applyProtection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49" fontId="8" fillId="0" borderId="0" xfId="1" applyNumberFormat="1" applyFont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42" fontId="8" fillId="2" borderId="5" xfId="5" applyNumberFormat="1" applyFont="1" applyFill="1" applyBorder="1" applyAlignment="1" applyProtection="1">
      <alignment horizontal="center" vertical="center"/>
    </xf>
    <xf numFmtId="42" fontId="8" fillId="2" borderId="6" xfId="5" applyNumberFormat="1" applyFont="1" applyFill="1" applyBorder="1" applyAlignment="1" applyProtection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42" fontId="8" fillId="2" borderId="14" xfId="5" applyNumberFormat="1" applyFont="1" applyFill="1" applyBorder="1" applyAlignment="1" applyProtection="1">
      <alignment horizontal="center" vertical="center"/>
    </xf>
    <xf numFmtId="0" fontId="8" fillId="2" borderId="3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42" fontId="8" fillId="2" borderId="5" xfId="6" applyNumberFormat="1" applyFont="1" applyFill="1" applyBorder="1" applyAlignment="1" applyProtection="1">
      <alignment horizontal="center" vertical="center" wrapText="1"/>
    </xf>
    <xf numFmtId="42" fontId="8" fillId="2" borderId="6" xfId="6" applyNumberFormat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42" fontId="8" fillId="2" borderId="0" xfId="6" applyNumberFormat="1" applyFont="1" applyFill="1" applyAlignment="1">
      <alignment horizontal="center" vertical="center" wrapText="1"/>
    </xf>
    <xf numFmtId="42" fontId="4" fillId="2" borderId="0" xfId="6" applyNumberFormat="1" applyFont="1" applyFill="1" applyAlignment="1">
      <alignment horizontal="center"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4" fillId="4" borderId="15" xfId="1" applyFont="1" applyFill="1" applyBorder="1" applyAlignment="1">
      <alignment horizontal="center" vertical="center"/>
    </xf>
    <xf numFmtId="0" fontId="4" fillId="4" borderId="16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42" fontId="4" fillId="4" borderId="18" xfId="5" applyNumberFormat="1" applyFont="1" applyFill="1" applyBorder="1" applyAlignment="1">
      <alignment horizontal="center" vertical="center"/>
    </xf>
    <xf numFmtId="42" fontId="4" fillId="4" borderId="17" xfId="5" applyNumberFormat="1" applyFont="1" applyFill="1" applyBorder="1" applyAlignment="1">
      <alignment horizontal="center" vertical="center"/>
    </xf>
    <xf numFmtId="42" fontId="4" fillId="4" borderId="19" xfId="5" applyNumberFormat="1" applyFont="1" applyFill="1" applyBorder="1" applyAlignment="1">
      <alignment horizontal="center" vertical="center"/>
    </xf>
    <xf numFmtId="42" fontId="4" fillId="4" borderId="20" xfId="5" applyNumberFormat="1" applyFont="1" applyFill="1" applyBorder="1" applyAlignment="1">
      <alignment horizontal="center" vertical="center"/>
    </xf>
    <xf numFmtId="42" fontId="4" fillId="4" borderId="21" xfId="5" applyNumberFormat="1" applyFont="1" applyFill="1" applyBorder="1" applyAlignment="1">
      <alignment horizontal="center" vertical="center"/>
    </xf>
    <xf numFmtId="42" fontId="4" fillId="4" borderId="22" xfId="5" applyNumberFormat="1" applyFont="1" applyFill="1" applyBorder="1" applyAlignment="1">
      <alignment horizontal="center" vertical="center"/>
    </xf>
    <xf numFmtId="42" fontId="4" fillId="4" borderId="23" xfId="5" applyNumberFormat="1" applyFont="1" applyFill="1" applyBorder="1" applyAlignment="1">
      <alignment horizontal="center" vertical="center"/>
    </xf>
    <xf numFmtId="42" fontId="4" fillId="4" borderId="24" xfId="5" applyNumberFormat="1" applyFont="1" applyFill="1" applyBorder="1" applyAlignment="1">
      <alignment horizontal="center" vertical="center"/>
    </xf>
    <xf numFmtId="42" fontId="4" fillId="4" borderId="25" xfId="5" applyNumberFormat="1" applyFont="1" applyFill="1" applyBorder="1" applyAlignment="1">
      <alignment horizontal="center" vertical="center"/>
    </xf>
    <xf numFmtId="42" fontId="4" fillId="4" borderId="20" xfId="6" applyNumberFormat="1" applyFont="1" applyFill="1" applyBorder="1" applyAlignment="1">
      <alignment horizontal="center" vertical="center" wrapText="1"/>
    </xf>
    <xf numFmtId="42" fontId="4" fillId="4" borderId="21" xfId="6" applyNumberFormat="1" applyFont="1" applyFill="1" applyBorder="1" applyAlignment="1">
      <alignment horizontal="center" vertical="center" wrapText="1"/>
    </xf>
    <xf numFmtId="42" fontId="4" fillId="4" borderId="22" xfId="6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" fillId="0" borderId="0" xfId="3">
      <alignment vertical="center"/>
    </xf>
    <xf numFmtId="0" fontId="1" fillId="0" borderId="0" xfId="3" applyAlignment="1">
      <alignment horizontal="center" vertical="center"/>
    </xf>
    <xf numFmtId="0" fontId="1" fillId="0" borderId="1" xfId="3" applyBorder="1">
      <alignment vertical="center"/>
    </xf>
    <xf numFmtId="0" fontId="3" fillId="0" borderId="1" xfId="3" applyFont="1" applyFill="1" applyBorder="1">
      <alignment vertical="center"/>
    </xf>
    <xf numFmtId="177" fontId="1" fillId="4" borderId="1" xfId="3" applyNumberFormat="1" applyFont="1" applyFill="1" applyBorder="1" applyAlignment="1">
      <alignment horizontal="center" vertical="center"/>
    </xf>
    <xf numFmtId="0" fontId="1" fillId="0" borderId="1" xfId="3" applyFont="1" applyBorder="1">
      <alignment vertical="center"/>
    </xf>
    <xf numFmtId="0" fontId="1" fillId="4" borderId="1" xfId="3" applyFont="1" applyFill="1" applyBorder="1" applyAlignment="1">
      <alignment horizontal="center" vertical="center"/>
    </xf>
    <xf numFmtId="0" fontId="3" fillId="0" borderId="1" xfId="3" applyFont="1" applyBorder="1">
      <alignment vertical="center"/>
    </xf>
    <xf numFmtId="0" fontId="1" fillId="0" borderId="1" xfId="3" applyFont="1" applyFill="1" applyBorder="1">
      <alignment vertical="center"/>
    </xf>
    <xf numFmtId="0" fontId="9" fillId="0" borderId="1" xfId="3" applyFont="1" applyBorder="1">
      <alignment vertical="center"/>
    </xf>
    <xf numFmtId="0" fontId="1" fillId="5" borderId="1" xfId="3" applyFont="1" applyFill="1" applyBorder="1" applyAlignment="1">
      <alignment horizontal="left" vertical="center"/>
    </xf>
    <xf numFmtId="0" fontId="1" fillId="4" borderId="1" xfId="3" applyFill="1" applyBorder="1" applyAlignment="1">
      <alignment horizontal="center" vertical="center"/>
    </xf>
    <xf numFmtId="42" fontId="4" fillId="4" borderId="26" xfId="5" applyNumberFormat="1" applyFont="1" applyFill="1" applyBorder="1" applyAlignment="1">
      <alignment horizontal="center" vertical="center"/>
    </xf>
    <xf numFmtId="0" fontId="8" fillId="2" borderId="29" xfId="1" applyFont="1" applyFill="1" applyBorder="1" applyAlignment="1">
      <alignment horizontal="center" vertical="center"/>
    </xf>
    <xf numFmtId="42" fontId="8" fillId="2" borderId="30" xfId="5" applyNumberFormat="1" applyFont="1" applyFill="1" applyBorder="1" applyAlignment="1" applyProtection="1">
      <alignment horizontal="center" vertical="center"/>
    </xf>
    <xf numFmtId="0" fontId="8" fillId="2" borderId="31" xfId="1" applyFont="1" applyFill="1" applyBorder="1" applyAlignment="1">
      <alignment horizontal="center" vertical="center"/>
    </xf>
    <xf numFmtId="176" fontId="1" fillId="4" borderId="1" xfId="3" applyNumberFormat="1" applyFont="1" applyFill="1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42" fontId="19" fillId="6" borderId="20" xfId="5" applyNumberFormat="1" applyFont="1" applyFill="1" applyBorder="1" applyAlignment="1">
      <alignment horizontal="center" vertical="center"/>
    </xf>
    <xf numFmtId="6" fontId="4" fillId="4" borderId="22" xfId="5" applyNumberFormat="1" applyFont="1" applyFill="1" applyBorder="1" applyAlignment="1">
      <alignment horizontal="center" vertical="center"/>
    </xf>
    <xf numFmtId="6" fontId="8" fillId="2" borderId="27" xfId="5" applyNumberFormat="1" applyFont="1" applyFill="1" applyBorder="1" applyAlignment="1" applyProtection="1">
      <alignment horizontal="center" vertical="center"/>
    </xf>
    <xf numFmtId="6" fontId="4" fillId="4" borderId="21" xfId="5" applyNumberFormat="1" applyFont="1" applyFill="1" applyBorder="1" applyAlignment="1">
      <alignment horizontal="center" vertical="center"/>
    </xf>
    <xf numFmtId="6" fontId="4" fillId="4" borderId="26" xfId="5" applyNumberFormat="1" applyFont="1" applyFill="1" applyBorder="1" applyAlignment="1">
      <alignment horizontal="center" vertical="center"/>
    </xf>
    <xf numFmtId="6" fontId="8" fillId="2" borderId="28" xfId="5" applyNumberFormat="1" applyFont="1" applyFill="1" applyBorder="1" applyAlignment="1" applyProtection="1">
      <alignment horizontal="center" vertical="center"/>
    </xf>
    <xf numFmtId="6" fontId="8" fillId="2" borderId="102" xfId="5" applyNumberFormat="1" applyFont="1" applyFill="1" applyBorder="1" applyAlignment="1" applyProtection="1">
      <alignment horizontal="center" vertical="center"/>
    </xf>
    <xf numFmtId="0" fontId="8" fillId="2" borderId="101" xfId="1" applyFont="1" applyFill="1" applyBorder="1" applyAlignment="1">
      <alignment horizontal="center" vertical="center"/>
    </xf>
    <xf numFmtId="0" fontId="8" fillId="2" borderId="100" xfId="1" applyFont="1" applyFill="1" applyBorder="1" applyAlignment="1">
      <alignment horizontal="center" vertical="center"/>
    </xf>
    <xf numFmtId="0" fontId="8" fillId="2" borderId="99" xfId="1" applyFont="1" applyFill="1" applyBorder="1" applyAlignment="1">
      <alignment horizontal="center" vertical="center"/>
    </xf>
    <xf numFmtId="0" fontId="8" fillId="2" borderId="98" xfId="1" applyFont="1" applyFill="1" applyBorder="1" applyAlignment="1">
      <alignment horizontal="center" vertical="center"/>
    </xf>
    <xf numFmtId="0" fontId="8" fillId="2" borderId="97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8" fillId="2" borderId="49" xfId="1" applyFont="1" applyFill="1" applyBorder="1" applyAlignment="1">
      <alignment horizontal="left" vertical="center" wrapText="1"/>
    </xf>
    <xf numFmtId="0" fontId="8" fillId="2" borderId="50" xfId="1" applyFont="1" applyFill="1" applyBorder="1" applyAlignment="1">
      <alignment horizontal="left" vertical="center" wrapText="1"/>
    </xf>
    <xf numFmtId="0" fontId="8" fillId="2" borderId="51" xfId="1" applyFont="1" applyFill="1" applyBorder="1" applyAlignment="1">
      <alignment horizontal="left" vertical="center" wrapText="1"/>
    </xf>
    <xf numFmtId="0" fontId="10" fillId="2" borderId="34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/>
    </xf>
    <xf numFmtId="0" fontId="10" fillId="2" borderId="36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left" vertical="center"/>
    </xf>
    <xf numFmtId="0" fontId="8" fillId="2" borderId="35" xfId="1" applyFont="1" applyFill="1" applyBorder="1" applyAlignment="1">
      <alignment horizontal="left" vertical="center"/>
    </xf>
    <xf numFmtId="0" fontId="8" fillId="2" borderId="36" xfId="1" applyFont="1" applyFill="1" applyBorder="1" applyAlignment="1">
      <alignment horizontal="left" vertical="center"/>
    </xf>
    <xf numFmtId="0" fontId="14" fillId="0" borderId="34" xfId="0" applyFont="1" applyBorder="1" applyAlignment="1">
      <alignment horizontal="left" vertical="center"/>
    </xf>
    <xf numFmtId="0" fontId="14" fillId="0" borderId="35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8" fillId="2" borderId="34" xfId="1" applyFont="1" applyFill="1" applyBorder="1" applyAlignment="1">
      <alignment horizontal="left" vertical="center" wrapText="1"/>
    </xf>
    <xf numFmtId="0" fontId="8" fillId="2" borderId="35" xfId="1" applyFont="1" applyFill="1" applyBorder="1" applyAlignment="1">
      <alignment horizontal="left" vertical="center" wrapText="1"/>
    </xf>
    <xf numFmtId="0" fontId="8" fillId="2" borderId="36" xfId="1" applyFont="1" applyFill="1" applyBorder="1" applyAlignment="1">
      <alignment horizontal="left" vertical="center" wrapText="1"/>
    </xf>
    <xf numFmtId="0" fontId="10" fillId="2" borderId="52" xfId="1" applyFont="1" applyFill="1" applyBorder="1" applyAlignment="1">
      <alignment horizontal="center" vertical="center"/>
    </xf>
    <xf numFmtId="0" fontId="10" fillId="2" borderId="53" xfId="1" applyFont="1" applyFill="1" applyBorder="1" applyAlignment="1">
      <alignment horizontal="center" vertical="center"/>
    </xf>
    <xf numFmtId="0" fontId="13" fillId="0" borderId="32" xfId="4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0" fillId="2" borderId="54" xfId="1" applyFont="1" applyFill="1" applyBorder="1" applyAlignment="1">
      <alignment horizontal="center" vertical="center"/>
    </xf>
    <xf numFmtId="0" fontId="10" fillId="2" borderId="55" xfId="1" applyFont="1" applyFill="1" applyBorder="1" applyAlignment="1">
      <alignment horizontal="center" vertical="center"/>
    </xf>
    <xf numFmtId="0" fontId="10" fillId="2" borderId="56" xfId="1" applyFont="1" applyFill="1" applyBorder="1" applyAlignment="1">
      <alignment horizontal="center" vertical="center"/>
    </xf>
    <xf numFmtId="0" fontId="17" fillId="3" borderId="92" xfId="7" applyBorder="1" applyAlignment="1">
      <alignment horizontal="center" vertical="center" wrapText="1"/>
    </xf>
    <xf numFmtId="0" fontId="17" fillId="3" borderId="20" xfId="7" applyBorder="1" applyAlignment="1">
      <alignment horizontal="center" vertical="center" wrapText="1"/>
    </xf>
    <xf numFmtId="0" fontId="13" fillId="0" borderId="90" xfId="4" applyFont="1" applyBorder="1" applyAlignment="1">
      <alignment horizontal="center" vertical="center"/>
    </xf>
    <xf numFmtId="0" fontId="13" fillId="0" borderId="91" xfId="4" applyFont="1" applyBorder="1" applyAlignment="1">
      <alignment horizontal="center" vertical="center"/>
    </xf>
    <xf numFmtId="0" fontId="4" fillId="4" borderId="37" xfId="1" applyFont="1" applyFill="1" applyBorder="1" applyAlignment="1">
      <alignment horizontal="center" vertical="center"/>
    </xf>
    <xf numFmtId="0" fontId="4" fillId="4" borderId="38" xfId="1" applyFont="1" applyFill="1" applyBorder="1" applyAlignment="1">
      <alignment horizontal="center" vertical="center"/>
    </xf>
    <xf numFmtId="0" fontId="4" fillId="4" borderId="39" xfId="1" applyFont="1" applyFill="1" applyBorder="1" applyAlignment="1">
      <alignment horizontal="center" vertical="center"/>
    </xf>
    <xf numFmtId="0" fontId="6" fillId="2" borderId="40" xfId="1" applyFont="1" applyFill="1" applyBorder="1" applyAlignment="1">
      <alignment horizontal="center" vertical="center"/>
    </xf>
    <xf numFmtId="0" fontId="6" fillId="2" borderId="41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4" fillId="4" borderId="42" xfId="1" applyFont="1" applyFill="1" applyBorder="1" applyAlignment="1">
      <alignment horizontal="center" vertical="center"/>
    </xf>
    <xf numFmtId="0" fontId="6" fillId="2" borderId="43" xfId="1" applyFont="1" applyFill="1" applyBorder="1" applyAlignment="1">
      <alignment horizontal="center" vertical="center"/>
    </xf>
    <xf numFmtId="0" fontId="6" fillId="2" borderId="4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5" xfId="5" applyNumberFormat="1" applyFont="1" applyFill="1" applyBorder="1" applyAlignment="1">
      <alignment horizontal="center" vertical="center"/>
    </xf>
    <xf numFmtId="0" fontId="6" fillId="2" borderId="46" xfId="5" applyNumberFormat="1" applyFont="1" applyFill="1" applyBorder="1" applyAlignment="1">
      <alignment horizontal="center" vertical="center"/>
    </xf>
    <xf numFmtId="0" fontId="6" fillId="2" borderId="47" xfId="5" applyNumberFormat="1" applyFont="1" applyFill="1" applyBorder="1" applyAlignment="1">
      <alignment horizontal="center" vertical="center"/>
    </xf>
    <xf numFmtId="0" fontId="6" fillId="2" borderId="48" xfId="5" applyNumberFormat="1" applyFont="1" applyFill="1" applyBorder="1" applyAlignment="1">
      <alignment horizontal="center" vertical="center"/>
    </xf>
    <xf numFmtId="0" fontId="8" fillId="2" borderId="69" xfId="1" applyFont="1" applyFill="1" applyBorder="1" applyAlignment="1">
      <alignment horizontal="center" vertical="center"/>
    </xf>
    <xf numFmtId="0" fontId="8" fillId="2" borderId="35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4" fillId="4" borderId="76" xfId="1" applyFont="1" applyFill="1" applyBorder="1" applyAlignment="1">
      <alignment horizontal="center" vertical="center"/>
    </xf>
    <xf numFmtId="0" fontId="4" fillId="4" borderId="7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8" fillId="2" borderId="78" xfId="1" applyFont="1" applyFill="1" applyBorder="1" applyAlignment="1">
      <alignment horizontal="center" vertical="center"/>
    </xf>
    <xf numFmtId="0" fontId="8" fillId="2" borderId="55" xfId="1" applyFont="1" applyFill="1" applyBorder="1" applyAlignment="1">
      <alignment horizontal="center" vertical="center"/>
    </xf>
    <xf numFmtId="0" fontId="8" fillId="2" borderId="79" xfId="1" applyFont="1" applyFill="1" applyBorder="1" applyAlignment="1">
      <alignment horizontal="center" vertical="center"/>
    </xf>
    <xf numFmtId="0" fontId="4" fillId="4" borderId="74" xfId="1" applyFont="1" applyFill="1" applyBorder="1" applyAlignment="1">
      <alignment horizontal="center" vertical="center"/>
    </xf>
    <xf numFmtId="0" fontId="6" fillId="2" borderId="75" xfId="1" applyFont="1" applyFill="1" applyBorder="1" applyAlignment="1">
      <alignment horizontal="center" vertical="center"/>
    </xf>
    <xf numFmtId="0" fontId="6" fillId="2" borderId="70" xfId="1" applyFont="1" applyFill="1" applyBorder="1" applyAlignment="1">
      <alignment horizontal="center" vertical="center" shrinkToFit="1"/>
    </xf>
    <xf numFmtId="0" fontId="6" fillId="2" borderId="44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4" fillId="4" borderId="93" xfId="1" applyFont="1" applyFill="1" applyBorder="1" applyAlignment="1">
      <alignment horizontal="center" vertical="center"/>
    </xf>
    <xf numFmtId="0" fontId="8" fillId="2" borderId="78" xfId="1" applyFont="1" applyFill="1" applyBorder="1" applyAlignment="1" applyProtection="1">
      <alignment horizontal="center" vertical="center"/>
    </xf>
    <xf numFmtId="0" fontId="8" fillId="2" borderId="55" xfId="1" applyFont="1" applyFill="1" applyBorder="1" applyAlignment="1" applyProtection="1">
      <alignment horizontal="center" vertical="center"/>
    </xf>
    <xf numFmtId="0" fontId="8" fillId="2" borderId="79" xfId="1" applyFont="1" applyFill="1" applyBorder="1" applyAlignment="1" applyProtection="1">
      <alignment horizontal="center" vertical="center"/>
    </xf>
    <xf numFmtId="42" fontId="6" fillId="2" borderId="94" xfId="5" applyNumberFormat="1" applyFont="1" applyFill="1" applyBorder="1" applyAlignment="1">
      <alignment horizontal="center" vertical="center"/>
    </xf>
    <xf numFmtId="42" fontId="6" fillId="2" borderId="95" xfId="5" applyNumberFormat="1" applyFont="1" applyFill="1" applyBorder="1" applyAlignment="1">
      <alignment horizontal="center" vertical="center"/>
    </xf>
    <xf numFmtId="42" fontId="6" fillId="2" borderId="96" xfId="5" applyNumberFormat="1" applyFont="1" applyFill="1" applyBorder="1" applyAlignment="1">
      <alignment horizontal="center" vertical="center"/>
    </xf>
    <xf numFmtId="0" fontId="4" fillId="0" borderId="62" xfId="1" applyFont="1" applyFill="1" applyBorder="1" applyAlignment="1">
      <alignment horizontal="center" vertical="center" wrapText="1"/>
    </xf>
    <xf numFmtId="0" fontId="4" fillId="0" borderId="46" xfId="1" applyFont="1" applyFill="1" applyBorder="1" applyAlignment="1">
      <alignment horizontal="center" vertical="center" wrapText="1"/>
    </xf>
    <xf numFmtId="0" fontId="4" fillId="0" borderId="58" xfId="1" applyFont="1" applyFill="1" applyBorder="1" applyAlignment="1">
      <alignment horizontal="center" vertical="center" wrapText="1"/>
    </xf>
    <xf numFmtId="0" fontId="4" fillId="0" borderId="63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60" xfId="1" applyFont="1" applyFill="1" applyBorder="1" applyAlignment="1">
      <alignment horizontal="center" vertical="center" wrapText="1"/>
    </xf>
    <xf numFmtId="0" fontId="4" fillId="0" borderId="52" xfId="1" applyFont="1" applyFill="1" applyBorder="1" applyAlignment="1">
      <alignment horizontal="center" vertical="center" wrapText="1"/>
    </xf>
    <xf numFmtId="0" fontId="4" fillId="0" borderId="53" xfId="1" applyFont="1" applyFill="1" applyBorder="1" applyAlignment="1">
      <alignment horizontal="center" vertical="center" wrapText="1"/>
    </xf>
    <xf numFmtId="0" fontId="4" fillId="0" borderId="64" xfId="1" applyFont="1" applyFill="1" applyBorder="1" applyAlignment="1">
      <alignment horizontal="center" vertical="center" wrapText="1"/>
    </xf>
    <xf numFmtId="0" fontId="4" fillId="0" borderId="57" xfId="1" applyFont="1" applyFill="1" applyBorder="1" applyAlignment="1">
      <alignment horizontal="center" vertical="center" wrapText="1"/>
    </xf>
    <xf numFmtId="0" fontId="4" fillId="0" borderId="59" xfId="1" applyFont="1" applyFill="1" applyBorder="1" applyAlignment="1">
      <alignment horizontal="center" vertical="center" wrapText="1"/>
    </xf>
    <xf numFmtId="0" fontId="4" fillId="0" borderId="65" xfId="1" applyFont="1" applyFill="1" applyBorder="1" applyAlignment="1">
      <alignment horizontal="center" vertical="center" wrapText="1"/>
    </xf>
    <xf numFmtId="0" fontId="4" fillId="0" borderId="66" xfId="1" applyFont="1" applyFill="1" applyBorder="1" applyAlignment="1">
      <alignment horizontal="center" vertical="center" wrapText="1"/>
    </xf>
    <xf numFmtId="0" fontId="4" fillId="0" borderId="67" xfId="1" applyFont="1" applyFill="1" applyBorder="1" applyAlignment="1">
      <alignment horizontal="center" vertical="center" wrapText="1"/>
    </xf>
    <xf numFmtId="0" fontId="4" fillId="0" borderId="68" xfId="1" applyFont="1" applyFill="1" applyBorder="1" applyAlignment="1">
      <alignment horizontal="center" vertical="center" wrapText="1"/>
    </xf>
    <xf numFmtId="0" fontId="8" fillId="2" borderId="70" xfId="1" applyFont="1" applyFill="1" applyBorder="1" applyAlignment="1">
      <alignment horizontal="center" vertical="center"/>
    </xf>
    <xf numFmtId="0" fontId="8" fillId="2" borderId="44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4" fillId="4" borderId="71" xfId="1" applyFont="1" applyFill="1" applyBorder="1" applyAlignment="1">
      <alignment horizontal="center" vertical="center" wrapText="1"/>
    </xf>
    <xf numFmtId="0" fontId="4" fillId="4" borderId="72" xfId="1" applyFont="1" applyFill="1" applyBorder="1" applyAlignment="1">
      <alignment horizontal="center" vertical="center" wrapText="1"/>
    </xf>
    <xf numFmtId="0" fontId="4" fillId="4" borderId="82" xfId="1" applyFont="1" applyFill="1" applyBorder="1" applyAlignment="1">
      <alignment horizontal="center" vertical="center" wrapText="1"/>
    </xf>
    <xf numFmtId="0" fontId="4" fillId="4" borderId="81" xfId="1" applyFont="1" applyFill="1" applyBorder="1" applyAlignment="1">
      <alignment horizontal="center" vertical="center" wrapText="1"/>
    </xf>
    <xf numFmtId="0" fontId="4" fillId="4" borderId="73" xfId="1" applyFont="1" applyFill="1" applyBorder="1" applyAlignment="1">
      <alignment horizontal="center" vertical="center" wrapText="1"/>
    </xf>
    <xf numFmtId="0" fontId="6" fillId="2" borderId="84" xfId="1" applyFont="1" applyFill="1" applyBorder="1" applyAlignment="1">
      <alignment horizontal="center" vertical="center" wrapText="1"/>
    </xf>
    <xf numFmtId="0" fontId="6" fillId="2" borderId="85" xfId="1" applyFont="1" applyFill="1" applyBorder="1" applyAlignment="1">
      <alignment horizontal="center" vertical="center" wrapText="1"/>
    </xf>
    <xf numFmtId="0" fontId="6" fillId="2" borderId="86" xfId="1" applyFont="1" applyFill="1" applyBorder="1" applyAlignment="1">
      <alignment horizontal="center" vertical="center" wrapText="1"/>
    </xf>
    <xf numFmtId="0" fontId="11" fillId="4" borderId="43" xfId="1" applyFont="1" applyFill="1" applyBorder="1" applyAlignment="1">
      <alignment horizontal="center" vertical="center" wrapText="1"/>
    </xf>
    <xf numFmtId="0" fontId="11" fillId="4" borderId="44" xfId="1" applyFont="1" applyFill="1" applyBorder="1" applyAlignment="1">
      <alignment horizontal="center" vertical="center" wrapText="1"/>
    </xf>
    <xf numFmtId="0" fontId="11" fillId="4" borderId="87" xfId="1" applyFont="1" applyFill="1" applyBorder="1" applyAlignment="1">
      <alignment horizontal="center" vertical="center" wrapText="1"/>
    </xf>
    <xf numFmtId="0" fontId="18" fillId="0" borderId="62" xfId="1" applyFont="1" applyFill="1" applyBorder="1" applyAlignment="1">
      <alignment horizontal="center" vertical="center" wrapText="1"/>
    </xf>
    <xf numFmtId="0" fontId="18" fillId="0" borderId="46" xfId="1" applyFont="1" applyFill="1" applyBorder="1" applyAlignment="1">
      <alignment horizontal="center" vertical="center" wrapText="1"/>
    </xf>
    <xf numFmtId="0" fontId="18" fillId="0" borderId="58" xfId="1" applyFont="1" applyFill="1" applyBorder="1" applyAlignment="1">
      <alignment horizontal="center" vertical="center" wrapText="1"/>
    </xf>
    <xf numFmtId="0" fontId="18" fillId="0" borderId="63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8" fillId="0" borderId="60" xfId="1" applyFont="1" applyFill="1" applyBorder="1" applyAlignment="1">
      <alignment horizontal="center" vertical="center" wrapText="1"/>
    </xf>
    <xf numFmtId="0" fontId="18" fillId="0" borderId="80" xfId="1" applyFont="1" applyFill="1" applyBorder="1" applyAlignment="1">
      <alignment horizontal="center" vertical="center" wrapText="1"/>
    </xf>
    <xf numFmtId="0" fontId="18" fillId="0" borderId="48" xfId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42" fontId="6" fillId="2" borderId="47" xfId="5" applyNumberFormat="1" applyFont="1" applyFill="1" applyBorder="1" applyAlignment="1">
      <alignment horizontal="center" vertical="center"/>
    </xf>
    <xf numFmtId="42" fontId="6" fillId="2" borderId="48" xfId="5" applyNumberFormat="1" applyFont="1" applyFill="1" applyBorder="1" applyAlignment="1">
      <alignment horizontal="center" vertical="center"/>
    </xf>
    <xf numFmtId="42" fontId="6" fillId="2" borderId="83" xfId="5" applyNumberFormat="1" applyFont="1" applyFill="1" applyBorder="1" applyAlignment="1">
      <alignment horizontal="center" vertical="center"/>
    </xf>
    <xf numFmtId="0" fontId="18" fillId="0" borderId="57" xfId="1" applyFont="1" applyFill="1" applyBorder="1" applyAlignment="1">
      <alignment horizontal="center" vertical="center" wrapText="1"/>
    </xf>
    <xf numFmtId="0" fontId="18" fillId="0" borderId="66" xfId="1" applyFont="1" applyFill="1" applyBorder="1" applyAlignment="1">
      <alignment horizontal="center" vertical="center" wrapText="1"/>
    </xf>
    <xf numFmtId="0" fontId="18" fillId="0" borderId="59" xfId="1" applyFont="1" applyFill="1" applyBorder="1" applyAlignment="1">
      <alignment horizontal="center" vertical="center" wrapText="1"/>
    </xf>
    <xf numFmtId="0" fontId="18" fillId="0" borderId="67" xfId="1" applyFont="1" applyFill="1" applyBorder="1" applyAlignment="1">
      <alignment horizontal="center" vertical="center" wrapText="1"/>
    </xf>
    <xf numFmtId="0" fontId="18" fillId="0" borderId="61" xfId="1" applyFont="1" applyFill="1" applyBorder="1" applyAlignment="1">
      <alignment horizontal="center" vertical="center" wrapText="1"/>
    </xf>
    <xf numFmtId="0" fontId="18" fillId="0" borderId="83" xfId="1" applyFont="1" applyFill="1" applyBorder="1" applyAlignment="1">
      <alignment horizontal="center" vertical="center" wrapText="1"/>
    </xf>
    <xf numFmtId="42" fontId="6" fillId="2" borderId="75" xfId="5" applyNumberFormat="1" applyFont="1" applyFill="1" applyBorder="1" applyAlignment="1">
      <alignment horizontal="center" vertical="center"/>
    </xf>
    <xf numFmtId="42" fontId="6" fillId="2" borderId="41" xfId="5" applyNumberFormat="1" applyFont="1" applyFill="1" applyBorder="1" applyAlignment="1">
      <alignment horizontal="center" vertical="center"/>
    </xf>
    <xf numFmtId="42" fontId="6" fillId="2" borderId="86" xfId="5" applyNumberFormat="1" applyFont="1" applyFill="1" applyBorder="1" applyAlignment="1">
      <alignment horizontal="center" vertical="center"/>
    </xf>
    <xf numFmtId="42" fontId="6" fillId="2" borderId="70" xfId="5" applyNumberFormat="1" applyFont="1" applyFill="1" applyBorder="1" applyAlignment="1">
      <alignment horizontal="center" vertical="center"/>
    </xf>
    <xf numFmtId="42" fontId="6" fillId="2" borderId="44" xfId="5" applyNumberFormat="1" applyFont="1" applyFill="1" applyBorder="1" applyAlignment="1">
      <alignment horizontal="center" vertical="center"/>
    </xf>
    <xf numFmtId="42" fontId="6" fillId="2" borderId="87" xfId="5" applyNumberFormat="1" applyFont="1" applyFill="1" applyBorder="1" applyAlignment="1">
      <alignment horizontal="center" vertical="center"/>
    </xf>
  </cellXfs>
  <cellStyles count="10">
    <cellStyle name="一般" xfId="0" builtinId="0"/>
    <cellStyle name="一般 2" xfId="1"/>
    <cellStyle name="一般 3" xfId="2"/>
    <cellStyle name="一般 3 2" xfId="3"/>
    <cellStyle name="合計" xfId="4" builtinId="25"/>
    <cellStyle name="貨幣" xfId="5" builtinId="4"/>
    <cellStyle name="貨幣 2" xfId="6"/>
    <cellStyle name="貨幣 2 2" xfId="9"/>
    <cellStyle name="貨幣 3" xfId="8"/>
    <cellStyle name="檢查儲存格" xfId="7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3"/>
  <sheetViews>
    <sheetView tabSelected="1" view="pageBreakPreview" zoomScale="99" zoomScaleNormal="100" zoomScaleSheetLayoutView="99" workbookViewId="0">
      <pane ySplit="4" topLeftCell="A35" activePane="bottomLeft" state="frozen"/>
      <selection activeCell="E1" sqref="E1:G1"/>
      <selection pane="bottomLeft" activeCell="W40" sqref="W40"/>
    </sheetView>
  </sheetViews>
  <sheetFormatPr defaultRowHeight="16.2" x14ac:dyDescent="0.3"/>
  <cols>
    <col min="1" max="3" width="2.88671875" style="14" customWidth="1"/>
    <col min="4" max="4" width="21.88671875" style="14" customWidth="1"/>
    <col min="5" max="5" width="36.88671875" style="14" customWidth="1"/>
    <col min="6" max="8" width="9.88671875" style="14" customWidth="1"/>
    <col min="9" max="9" width="9.88671875" style="3" customWidth="1"/>
    <col min="10" max="10" width="15.88671875" style="3" customWidth="1"/>
    <col min="11" max="11" width="24.44140625" customWidth="1"/>
    <col min="12" max="12" width="25.88671875" style="4" hidden="1" customWidth="1"/>
    <col min="13" max="15" width="2.6640625" style="4" hidden="1" customWidth="1"/>
    <col min="16" max="16" width="0.109375" style="4" hidden="1" customWidth="1"/>
    <col min="17" max="17" width="2.6640625" style="4" hidden="1" customWidth="1"/>
    <col min="18" max="18" width="0.21875" style="4" hidden="1" customWidth="1"/>
    <col min="19" max="19" width="0.109375" style="4" hidden="1" customWidth="1"/>
    <col min="20" max="20" width="4.44140625" style="5" hidden="1" customWidth="1"/>
    <col min="21" max="21" width="2.44140625" style="4" hidden="1" customWidth="1"/>
    <col min="22" max="22" width="0.109375" hidden="1" customWidth="1"/>
    <col min="23" max="23" width="25.88671875" customWidth="1"/>
  </cols>
  <sheetData>
    <row r="1" spans="1:22" ht="16.5" customHeight="1" thickBot="1" x14ac:dyDescent="0.35">
      <c r="A1" s="105" t="s">
        <v>0</v>
      </c>
      <c r="B1" s="106"/>
      <c r="C1" s="106"/>
      <c r="D1" s="107"/>
      <c r="E1" s="111" t="s">
        <v>140</v>
      </c>
      <c r="F1" s="111"/>
      <c r="G1" s="111"/>
      <c r="H1" s="31" t="str">
        <f>VLOOKUP(E3,T4:U153,2,0)</f>
        <v>單位代號</v>
      </c>
      <c r="I1" s="96" t="s">
        <v>124</v>
      </c>
      <c r="J1" s="97"/>
    </row>
    <row r="2" spans="1:22" ht="16.5" customHeight="1" thickTop="1" x14ac:dyDescent="0.3">
      <c r="A2" s="108" t="s">
        <v>422</v>
      </c>
      <c r="B2" s="109"/>
      <c r="C2" s="109"/>
      <c r="D2" s="110"/>
      <c r="E2" s="16" t="s">
        <v>424</v>
      </c>
      <c r="F2" s="115" t="str">
        <f>"負責人　"&amp;J2&amp;"　(姓名)"</f>
        <v>負責人　　(姓名)</v>
      </c>
      <c r="G2" s="116"/>
      <c r="H2" s="116"/>
      <c r="I2" s="103" t="s">
        <v>105</v>
      </c>
      <c r="J2" s="101"/>
    </row>
    <row r="3" spans="1:22" ht="16.5" customHeight="1" thickBot="1" x14ac:dyDescent="0.35">
      <c r="A3" s="112" t="s">
        <v>425</v>
      </c>
      <c r="B3" s="113"/>
      <c r="C3" s="113"/>
      <c r="D3" s="114"/>
      <c r="E3" s="15" t="s">
        <v>423</v>
      </c>
      <c r="F3" s="117"/>
      <c r="G3" s="118"/>
      <c r="H3" s="118"/>
      <c r="I3" s="104"/>
      <c r="J3" s="102"/>
    </row>
    <row r="4" spans="1:22" ht="16.5" customHeight="1" thickTop="1" thickBot="1" x14ac:dyDescent="0.35">
      <c r="A4" s="32" t="s">
        <v>1</v>
      </c>
      <c r="B4" s="33" t="s">
        <v>2</v>
      </c>
      <c r="C4" s="33" t="s">
        <v>3</v>
      </c>
      <c r="D4" s="33" t="s">
        <v>4</v>
      </c>
      <c r="E4" s="34" t="s">
        <v>5</v>
      </c>
      <c r="F4" s="35" t="s">
        <v>6</v>
      </c>
      <c r="G4" s="36" t="s">
        <v>7</v>
      </c>
      <c r="H4" s="37" t="s">
        <v>25</v>
      </c>
      <c r="L4" s="4" t="s">
        <v>8</v>
      </c>
      <c r="M4" s="4" t="s">
        <v>9</v>
      </c>
      <c r="N4" s="4" t="s">
        <v>10</v>
      </c>
      <c r="O4" s="4" t="s">
        <v>10</v>
      </c>
      <c r="P4" s="4" t="s">
        <v>102</v>
      </c>
      <c r="Q4" s="4" t="s">
        <v>38</v>
      </c>
      <c r="R4" s="4" t="s">
        <v>27</v>
      </c>
      <c r="S4" s="4" t="s">
        <v>103</v>
      </c>
      <c r="T4" s="5" t="s">
        <v>104</v>
      </c>
      <c r="U4" s="4" t="str">
        <f>Q4</f>
        <v>單位代號</v>
      </c>
    </row>
    <row r="5" spans="1:22" ht="16.5" customHeight="1" thickBot="1" x14ac:dyDescent="0.35">
      <c r="A5" s="7">
        <v>0</v>
      </c>
      <c r="B5" s="8"/>
      <c r="C5" s="8"/>
      <c r="D5" s="2" t="s">
        <v>239</v>
      </c>
      <c r="E5" s="9"/>
      <c r="F5" s="10"/>
      <c r="G5" s="38">
        <f>IF(ISBLANK(H5),,$F5-$H5)</f>
        <v>0</v>
      </c>
      <c r="H5" s="39"/>
      <c r="I5" s="94"/>
      <c r="J5" s="95"/>
      <c r="K5" s="95"/>
      <c r="L5" s="4" t="s">
        <v>11</v>
      </c>
      <c r="M5" s="4" t="s">
        <v>12</v>
      </c>
      <c r="N5" s="4" t="s">
        <v>260</v>
      </c>
      <c r="O5" s="4" t="s">
        <v>260</v>
      </c>
      <c r="P5" s="4" t="s">
        <v>26</v>
      </c>
      <c r="Q5" s="4">
        <v>0</v>
      </c>
      <c r="R5" s="5"/>
      <c r="S5" s="4" t="str">
        <f t="shared" ref="S5:S14" si="0">$P$4&amp;"　"&amp;P5&amp;"　(屬性)"</f>
        <v>單位屬性　學生會　(屬性)</v>
      </c>
      <c r="T5" s="5" t="s">
        <v>149</v>
      </c>
      <c r="U5" s="4" t="s">
        <v>101</v>
      </c>
    </row>
    <row r="6" spans="1:22" ht="16.5" customHeight="1" thickTop="1" thickBot="1" x14ac:dyDescent="0.35">
      <c r="A6" s="7">
        <v>1</v>
      </c>
      <c r="B6" s="8"/>
      <c r="C6" s="8"/>
      <c r="D6" s="8"/>
      <c r="E6" s="9"/>
      <c r="F6" s="11"/>
      <c r="G6" s="38">
        <f t="shared" ref="G6:G70" si="1">IF(ISBLANK(H6),,$F6-$H6)</f>
        <v>0</v>
      </c>
      <c r="H6" s="40"/>
      <c r="I6" s="98" t="s">
        <v>139</v>
      </c>
      <c r="J6" s="99"/>
      <c r="K6" s="100"/>
      <c r="L6" s="4" t="s">
        <v>13</v>
      </c>
      <c r="M6" s="4" t="s">
        <v>342</v>
      </c>
      <c r="N6" s="4" t="s">
        <v>261</v>
      </c>
      <c r="O6" s="4" t="s">
        <v>261</v>
      </c>
      <c r="P6" s="4" t="s">
        <v>85</v>
      </c>
      <c r="Q6" s="6" t="s">
        <v>284</v>
      </c>
      <c r="R6" s="5" t="s">
        <v>285</v>
      </c>
      <c r="S6" s="4" t="str">
        <f t="shared" si="0"/>
        <v>單位屬性　自治性　(屬性)</v>
      </c>
      <c r="T6" s="5" t="str">
        <f>$R$4&amp;"　"&amp;R6</f>
        <v>單位名稱　行政中心-總幹事</v>
      </c>
      <c r="U6" s="6" t="str">
        <f>Q6</f>
        <v>000</v>
      </c>
    </row>
    <row r="7" spans="1:22" ht="16.5" customHeight="1" thickTop="1" thickBot="1" x14ac:dyDescent="0.35">
      <c r="A7" s="12"/>
      <c r="B7" s="1">
        <v>1</v>
      </c>
      <c r="C7" s="1"/>
      <c r="D7" s="1"/>
      <c r="E7" s="13"/>
      <c r="F7" s="11"/>
      <c r="G7" s="38">
        <f>IF(ISBLANK(H7),,$F7-$H7)</f>
        <v>0</v>
      </c>
      <c r="H7" s="40"/>
      <c r="I7" s="85" t="s">
        <v>141</v>
      </c>
      <c r="J7" s="86"/>
      <c r="K7" s="87"/>
      <c r="L7" s="4" t="s">
        <v>14</v>
      </c>
      <c r="M7" s="4" t="s">
        <v>343</v>
      </c>
      <c r="N7" s="4" t="s">
        <v>262</v>
      </c>
      <c r="O7" s="4" t="s">
        <v>262</v>
      </c>
      <c r="P7" s="4" t="s">
        <v>100</v>
      </c>
      <c r="Q7" s="6" t="s">
        <v>126</v>
      </c>
      <c r="R7" s="5" t="s">
        <v>28</v>
      </c>
      <c r="S7" s="4" t="str">
        <f t="shared" si="0"/>
        <v>單位屬性　服務性　(屬性)</v>
      </c>
      <c r="T7" s="5" t="str">
        <f t="shared" ref="T7:T19" si="2">$R$4&amp;"　"&amp;R7</f>
        <v>單位名稱　行政中心-秘書處</v>
      </c>
      <c r="U7" s="6" t="str">
        <f t="shared" ref="U7:U70" si="3">Q7</f>
        <v>001</v>
      </c>
    </row>
    <row r="8" spans="1:22" ht="16.5" customHeight="1" thickTop="1" thickBot="1" x14ac:dyDescent="0.35">
      <c r="A8" s="12"/>
      <c r="B8" s="1"/>
      <c r="C8" s="1">
        <v>1</v>
      </c>
      <c r="D8" s="1"/>
      <c r="E8" s="13"/>
      <c r="F8" s="11"/>
      <c r="G8" s="38">
        <f t="shared" si="1"/>
        <v>0</v>
      </c>
      <c r="H8" s="40"/>
      <c r="I8" s="88" t="s">
        <v>142</v>
      </c>
      <c r="J8" s="89"/>
      <c r="K8" s="90"/>
      <c r="L8" s="4" t="s">
        <v>106</v>
      </c>
      <c r="M8" s="4" t="s">
        <v>344</v>
      </c>
      <c r="N8" s="4" t="s">
        <v>263</v>
      </c>
      <c r="O8" s="4" t="s">
        <v>263</v>
      </c>
      <c r="P8" s="4" t="s">
        <v>88</v>
      </c>
      <c r="Q8" s="6" t="s">
        <v>127</v>
      </c>
      <c r="R8" s="5" t="s">
        <v>29</v>
      </c>
      <c r="S8" s="4" t="str">
        <f t="shared" si="0"/>
        <v>單位屬性　思潮性　(屬性)</v>
      </c>
      <c r="T8" s="5" t="str">
        <f t="shared" si="2"/>
        <v>單位名稱　行政中心-公關部</v>
      </c>
      <c r="U8" s="6" t="str">
        <f t="shared" si="3"/>
        <v>002</v>
      </c>
    </row>
    <row r="9" spans="1:22" ht="16.5" customHeight="1" thickTop="1" thickBot="1" x14ac:dyDescent="0.35">
      <c r="A9" s="12"/>
      <c r="B9" s="1"/>
      <c r="C9" s="1"/>
      <c r="D9" s="1"/>
      <c r="E9" s="13"/>
      <c r="F9" s="11"/>
      <c r="G9" s="38">
        <f t="shared" si="1"/>
        <v>0</v>
      </c>
      <c r="H9" s="40"/>
      <c r="I9" s="88" t="s">
        <v>143</v>
      </c>
      <c r="J9" s="89"/>
      <c r="K9" s="90"/>
      <c r="L9" s="4" t="s">
        <v>158</v>
      </c>
      <c r="M9" s="4" t="s">
        <v>345</v>
      </c>
      <c r="N9" s="4" t="s">
        <v>264</v>
      </c>
      <c r="O9" s="4" t="s">
        <v>264</v>
      </c>
      <c r="P9" s="4" t="s">
        <v>71</v>
      </c>
      <c r="Q9" s="6" t="s">
        <v>128</v>
      </c>
      <c r="R9" s="5" t="s">
        <v>30</v>
      </c>
      <c r="S9" s="4" t="str">
        <f t="shared" si="0"/>
        <v>單位屬性　音樂性　(屬性)</v>
      </c>
      <c r="T9" s="5" t="str">
        <f t="shared" si="2"/>
        <v>單位名稱　行政中心-文化部</v>
      </c>
      <c r="U9" s="6" t="str">
        <f t="shared" si="3"/>
        <v>003</v>
      </c>
    </row>
    <row r="10" spans="1:22" ht="16.5" customHeight="1" thickTop="1" thickBot="1" x14ac:dyDescent="0.35">
      <c r="A10" s="12"/>
      <c r="B10" s="1"/>
      <c r="C10" s="1"/>
      <c r="D10" s="1"/>
      <c r="E10" s="13"/>
      <c r="F10" s="11"/>
      <c r="G10" s="38">
        <f t="shared" si="1"/>
        <v>0</v>
      </c>
      <c r="H10" s="40"/>
      <c r="I10" s="88" t="s">
        <v>144</v>
      </c>
      <c r="J10" s="89"/>
      <c r="K10" s="90"/>
      <c r="L10" s="4" t="s">
        <v>236</v>
      </c>
      <c r="M10" s="4" t="s">
        <v>346</v>
      </c>
      <c r="P10" s="4" t="s">
        <v>52</v>
      </c>
      <c r="Q10" s="6" t="s">
        <v>129</v>
      </c>
      <c r="R10" s="5" t="s">
        <v>31</v>
      </c>
      <c r="S10" s="4" t="str">
        <f t="shared" si="0"/>
        <v>單位屬性　康樂性　(屬性)</v>
      </c>
      <c r="T10" s="5" t="str">
        <f t="shared" si="2"/>
        <v>單位名稱　行政中心-活動部</v>
      </c>
      <c r="U10" s="6" t="str">
        <f t="shared" si="3"/>
        <v>004</v>
      </c>
    </row>
    <row r="11" spans="1:22" ht="16.5" customHeight="1" thickTop="1" thickBot="1" x14ac:dyDescent="0.35">
      <c r="A11" s="12"/>
      <c r="B11" s="1"/>
      <c r="C11" s="1"/>
      <c r="D11" s="1"/>
      <c r="E11" s="13"/>
      <c r="F11" s="11"/>
      <c r="G11" s="38">
        <f t="shared" si="1"/>
        <v>0</v>
      </c>
      <c r="H11" s="40"/>
      <c r="I11" s="88" t="s">
        <v>145</v>
      </c>
      <c r="J11" s="89"/>
      <c r="K11" s="90"/>
      <c r="L11" s="4" t="s">
        <v>107</v>
      </c>
      <c r="M11" s="4" t="s">
        <v>347</v>
      </c>
      <c r="P11" s="4" t="s">
        <v>44</v>
      </c>
      <c r="Q11" s="6" t="s">
        <v>130</v>
      </c>
      <c r="R11" s="5" t="s">
        <v>266</v>
      </c>
      <c r="S11" s="4" t="str">
        <f t="shared" si="0"/>
        <v>單位屬性　綜合性　(屬性)</v>
      </c>
      <c r="T11" s="5" t="str">
        <f t="shared" si="2"/>
        <v>單位名稱　行政中心-研發部（停）</v>
      </c>
      <c r="U11" s="6" t="str">
        <f t="shared" si="3"/>
        <v>005</v>
      </c>
      <c r="V11" t="s">
        <v>233</v>
      </c>
    </row>
    <row r="12" spans="1:22" ht="16.5" customHeight="1" thickTop="1" thickBot="1" x14ac:dyDescent="0.35">
      <c r="A12" s="12"/>
      <c r="B12" s="1"/>
      <c r="C12" s="1"/>
      <c r="D12" s="1"/>
      <c r="E12" s="13"/>
      <c r="F12" s="11"/>
      <c r="G12" s="38">
        <f t="shared" si="1"/>
        <v>0</v>
      </c>
      <c r="H12" s="40"/>
      <c r="I12" s="88" t="s">
        <v>147</v>
      </c>
      <c r="J12" s="89"/>
      <c r="K12" s="90"/>
      <c r="L12" s="4" t="s">
        <v>15</v>
      </c>
      <c r="M12" s="4" t="s">
        <v>348</v>
      </c>
      <c r="P12" s="4" t="s">
        <v>99</v>
      </c>
      <c r="Q12" s="6" t="s">
        <v>131</v>
      </c>
      <c r="R12" s="5" t="s">
        <v>407</v>
      </c>
      <c r="S12" s="4" t="str">
        <f t="shared" si="0"/>
        <v>單位屬性　學藝性　(屬性)</v>
      </c>
      <c r="T12" s="5" t="str">
        <f t="shared" si="2"/>
        <v>單位名稱　行政中心-新聞部</v>
      </c>
      <c r="U12" s="6" t="str">
        <f t="shared" si="3"/>
        <v>006</v>
      </c>
    </row>
    <row r="13" spans="1:22" ht="16.5" customHeight="1" thickTop="1" thickBot="1" x14ac:dyDescent="0.35">
      <c r="A13" s="12"/>
      <c r="B13" s="1"/>
      <c r="C13" s="1"/>
      <c r="D13" s="1"/>
      <c r="E13" s="13"/>
      <c r="F13" s="11"/>
      <c r="G13" s="38">
        <f t="shared" si="1"/>
        <v>0</v>
      </c>
      <c r="H13" s="40"/>
      <c r="I13" s="85" t="s">
        <v>146</v>
      </c>
      <c r="J13" s="86"/>
      <c r="K13" s="87"/>
      <c r="L13" s="4" t="s">
        <v>16</v>
      </c>
      <c r="M13" s="4" t="s">
        <v>349</v>
      </c>
      <c r="P13" s="4" t="s">
        <v>87</v>
      </c>
      <c r="Q13" s="6" t="s">
        <v>132</v>
      </c>
      <c r="R13" s="5" t="s">
        <v>32</v>
      </c>
      <c r="S13" s="4" t="str">
        <f t="shared" si="0"/>
        <v>單位屬性　聯誼性　(屬性)</v>
      </c>
      <c r="T13" s="5" t="str">
        <f t="shared" si="2"/>
        <v>單位名稱　行政中心-學社部</v>
      </c>
      <c r="U13" s="6" t="str">
        <f t="shared" si="3"/>
        <v>007</v>
      </c>
    </row>
    <row r="14" spans="1:22" ht="16.5" customHeight="1" thickTop="1" thickBot="1" x14ac:dyDescent="0.35">
      <c r="A14" s="12"/>
      <c r="B14" s="1"/>
      <c r="C14" s="1"/>
      <c r="D14" s="1"/>
      <c r="E14" s="13"/>
      <c r="F14" s="11"/>
      <c r="G14" s="38">
        <f t="shared" si="1"/>
        <v>0</v>
      </c>
      <c r="H14" s="40"/>
      <c r="I14" s="88" t="s">
        <v>148</v>
      </c>
      <c r="J14" s="89"/>
      <c r="K14" s="90"/>
      <c r="L14" s="4" t="s">
        <v>17</v>
      </c>
      <c r="M14" s="4" t="s">
        <v>418</v>
      </c>
      <c r="P14" s="4" t="s">
        <v>75</v>
      </c>
      <c r="Q14" s="6" t="s">
        <v>133</v>
      </c>
      <c r="R14" s="5" t="s">
        <v>33</v>
      </c>
      <c r="S14" s="4" t="str">
        <f t="shared" si="0"/>
        <v>單位屬性　體能性　(屬性)</v>
      </c>
      <c r="T14" s="5" t="str">
        <f t="shared" si="2"/>
        <v>單位名稱　行政中心-學權部</v>
      </c>
      <c r="U14" s="6" t="str">
        <f t="shared" si="3"/>
        <v>008</v>
      </c>
    </row>
    <row r="15" spans="1:22" ht="16.5" customHeight="1" thickTop="1" thickBot="1" x14ac:dyDescent="0.35">
      <c r="A15" s="12"/>
      <c r="B15" s="1"/>
      <c r="C15" s="1"/>
      <c r="D15" s="1"/>
      <c r="E15" s="13"/>
      <c r="F15" s="11"/>
      <c r="G15" s="38">
        <f t="shared" si="1"/>
        <v>0</v>
      </c>
      <c r="H15" s="40"/>
      <c r="I15" s="88" t="s">
        <v>228</v>
      </c>
      <c r="J15" s="89"/>
      <c r="K15" s="90"/>
      <c r="L15" s="4" t="s">
        <v>18</v>
      </c>
      <c r="M15" s="4" t="s">
        <v>419</v>
      </c>
      <c r="Q15" s="6" t="s">
        <v>134</v>
      </c>
      <c r="R15" s="5" t="s">
        <v>34</v>
      </c>
      <c r="T15" s="5" t="str">
        <f t="shared" si="2"/>
        <v>單位名稱　行政中心-總務部</v>
      </c>
      <c r="U15" s="6" t="str">
        <f t="shared" si="3"/>
        <v>009</v>
      </c>
    </row>
    <row r="16" spans="1:22" ht="16.5" customHeight="1" thickTop="1" thickBot="1" x14ac:dyDescent="0.35">
      <c r="A16" s="12"/>
      <c r="B16" s="1"/>
      <c r="C16" s="1"/>
      <c r="D16" s="1"/>
      <c r="E16" s="13"/>
      <c r="F16" s="11"/>
      <c r="G16" s="38">
        <f t="shared" si="1"/>
        <v>0</v>
      </c>
      <c r="H16" s="40"/>
      <c r="I16" s="91" t="s">
        <v>229</v>
      </c>
      <c r="J16" s="92"/>
      <c r="K16" s="93"/>
      <c r="L16" s="4" t="s">
        <v>19</v>
      </c>
      <c r="Q16" s="6" t="s">
        <v>135</v>
      </c>
      <c r="R16" s="5" t="s">
        <v>35</v>
      </c>
      <c r="T16" s="5" t="str">
        <f t="shared" si="2"/>
        <v>單位名稱　行政中心-選舉委員會</v>
      </c>
      <c r="U16" s="6" t="str">
        <f t="shared" si="3"/>
        <v>010</v>
      </c>
    </row>
    <row r="17" spans="1:21" ht="16.5" customHeight="1" thickTop="1" thickBot="1" x14ac:dyDescent="0.35">
      <c r="A17" s="12"/>
      <c r="B17" s="1"/>
      <c r="C17" s="1"/>
      <c r="D17" s="1"/>
      <c r="E17" s="13"/>
      <c r="F17" s="11"/>
      <c r="G17" s="38">
        <f t="shared" si="1"/>
        <v>0</v>
      </c>
      <c r="H17" s="40"/>
      <c r="I17" s="79" t="s">
        <v>230</v>
      </c>
      <c r="J17" s="80"/>
      <c r="K17" s="81"/>
      <c r="L17" s="4" t="s">
        <v>20</v>
      </c>
      <c r="Q17" s="6" t="s">
        <v>136</v>
      </c>
      <c r="R17" s="5" t="s">
        <v>36</v>
      </c>
      <c r="T17" s="5" t="str">
        <f t="shared" si="2"/>
        <v>單位名稱　行政中心-畢業生委員會</v>
      </c>
      <c r="U17" s="6" t="str">
        <f t="shared" si="3"/>
        <v>011</v>
      </c>
    </row>
    <row r="18" spans="1:21" ht="16.5" customHeight="1" thickTop="1" thickBot="1" x14ac:dyDescent="0.35">
      <c r="A18" s="12"/>
      <c r="B18" s="1"/>
      <c r="C18" s="1"/>
      <c r="D18" s="1"/>
      <c r="E18" s="13"/>
      <c r="F18" s="11"/>
      <c r="G18" s="38">
        <f t="shared" si="1"/>
        <v>0</v>
      </c>
      <c r="H18" s="40"/>
      <c r="L18" s="4" t="s">
        <v>21</v>
      </c>
      <c r="Q18" s="6" t="s">
        <v>137</v>
      </c>
      <c r="R18" s="5" t="s">
        <v>37</v>
      </c>
      <c r="T18" s="5" t="str">
        <f t="shared" si="2"/>
        <v>單位名稱　學生議會-秘書處</v>
      </c>
      <c r="U18" s="6" t="str">
        <f t="shared" si="3"/>
        <v>012</v>
      </c>
    </row>
    <row r="19" spans="1:21" ht="16.5" customHeight="1" thickTop="1" thickBot="1" x14ac:dyDescent="0.35">
      <c r="A19" s="12"/>
      <c r="B19" s="1"/>
      <c r="C19" s="1"/>
      <c r="D19" s="1"/>
      <c r="E19" s="13"/>
      <c r="F19" s="11"/>
      <c r="G19" s="38">
        <f t="shared" si="1"/>
        <v>0</v>
      </c>
      <c r="H19" s="40"/>
      <c r="L19" s="4" t="s">
        <v>22</v>
      </c>
      <c r="Q19" s="6" t="s">
        <v>138</v>
      </c>
      <c r="R19" s="5" t="s">
        <v>108</v>
      </c>
      <c r="T19" s="5" t="str">
        <f t="shared" si="2"/>
        <v>單位名稱　學生評議會-秘書處</v>
      </c>
      <c r="U19" s="6" t="str">
        <f t="shared" si="3"/>
        <v>013</v>
      </c>
    </row>
    <row r="20" spans="1:21" ht="16.5" customHeight="1" thickTop="1" thickBot="1" x14ac:dyDescent="0.35">
      <c r="A20" s="12"/>
      <c r="B20" s="1"/>
      <c r="C20" s="1"/>
      <c r="D20" s="1"/>
      <c r="E20" s="13"/>
      <c r="F20" s="11"/>
      <c r="G20" s="38">
        <f t="shared" si="1"/>
        <v>0</v>
      </c>
      <c r="H20" s="40"/>
      <c r="L20" s="4" t="s">
        <v>23</v>
      </c>
      <c r="R20" s="5"/>
      <c r="T20" s="5" t="s">
        <v>150</v>
      </c>
      <c r="U20" s="6">
        <f t="shared" si="3"/>
        <v>0</v>
      </c>
    </row>
    <row r="21" spans="1:21" ht="16.5" customHeight="1" thickTop="1" thickBot="1" x14ac:dyDescent="0.35">
      <c r="A21" s="12"/>
      <c r="B21" s="1"/>
      <c r="C21" s="1"/>
      <c r="D21" s="1"/>
      <c r="E21" s="13"/>
      <c r="F21" s="11"/>
      <c r="G21" s="38">
        <f t="shared" si="1"/>
        <v>0</v>
      </c>
      <c r="H21" s="40"/>
      <c r="L21" s="4" t="s">
        <v>109</v>
      </c>
      <c r="Q21" s="4">
        <v>101</v>
      </c>
      <c r="R21" s="5" t="s">
        <v>83</v>
      </c>
      <c r="T21" s="5" t="str">
        <f t="shared" ref="T21:T47" si="4">$R$4&amp;"　"&amp;R21</f>
        <v>單位名稱　中國文學系系學會</v>
      </c>
      <c r="U21" s="6">
        <f t="shared" si="3"/>
        <v>101</v>
      </c>
    </row>
    <row r="22" spans="1:21" ht="16.5" customHeight="1" thickTop="1" thickBot="1" x14ac:dyDescent="0.35">
      <c r="A22" s="12"/>
      <c r="B22" s="1"/>
      <c r="C22" s="1"/>
      <c r="D22" s="1"/>
      <c r="E22" s="13"/>
      <c r="F22" s="11"/>
      <c r="G22" s="38">
        <f t="shared" si="1"/>
        <v>0</v>
      </c>
      <c r="H22" s="40"/>
      <c r="L22" s="4" t="s">
        <v>24</v>
      </c>
      <c r="Q22" s="4">
        <v>102</v>
      </c>
      <c r="R22" s="5" t="s">
        <v>81</v>
      </c>
      <c r="T22" s="5" t="str">
        <f t="shared" si="4"/>
        <v>單位名稱　大眾傳播學系系學會</v>
      </c>
      <c r="U22" s="6">
        <f t="shared" si="3"/>
        <v>102</v>
      </c>
    </row>
    <row r="23" spans="1:21" ht="16.5" customHeight="1" thickTop="1" thickBot="1" x14ac:dyDescent="0.35">
      <c r="A23" s="12"/>
      <c r="B23" s="1"/>
      <c r="C23" s="1"/>
      <c r="D23" s="1"/>
      <c r="E23" s="13"/>
      <c r="F23" s="11"/>
      <c r="G23" s="38">
        <f t="shared" si="1"/>
        <v>0</v>
      </c>
      <c r="H23" s="40"/>
      <c r="L23" s="4" t="s">
        <v>110</v>
      </c>
      <c r="Q23" s="4">
        <v>103</v>
      </c>
      <c r="R23" s="5" t="s">
        <v>111</v>
      </c>
      <c r="T23" s="5" t="str">
        <f t="shared" si="4"/>
        <v>單位名稱　化粧品科系系學會</v>
      </c>
      <c r="U23" s="6">
        <f t="shared" si="3"/>
        <v>103</v>
      </c>
    </row>
    <row r="24" spans="1:21" ht="16.5" customHeight="1" thickTop="1" thickBot="1" x14ac:dyDescent="0.35">
      <c r="A24" s="12"/>
      <c r="B24" s="1"/>
      <c r="C24" s="1"/>
      <c r="D24" s="1"/>
      <c r="E24" s="13"/>
      <c r="F24" s="11"/>
      <c r="G24" s="38">
        <f t="shared" si="1"/>
        <v>0</v>
      </c>
      <c r="H24" s="40"/>
      <c r="L24" s="4" t="s">
        <v>112</v>
      </c>
      <c r="Q24" s="4">
        <v>104</v>
      </c>
      <c r="R24" s="5" t="s">
        <v>77</v>
      </c>
      <c r="T24" s="5" t="str">
        <f t="shared" si="4"/>
        <v>單位名稱　日本語文學系系學會</v>
      </c>
      <c r="U24" s="6">
        <f t="shared" si="3"/>
        <v>104</v>
      </c>
    </row>
    <row r="25" spans="1:21" ht="16.5" customHeight="1" thickTop="1" thickBot="1" x14ac:dyDescent="0.35">
      <c r="A25" s="12"/>
      <c r="B25" s="1"/>
      <c r="C25" s="1"/>
      <c r="D25" s="1"/>
      <c r="E25" s="13"/>
      <c r="F25" s="11"/>
      <c r="G25" s="38">
        <f t="shared" si="1"/>
        <v>0</v>
      </c>
      <c r="H25" s="40"/>
      <c r="L25" s="4" t="s">
        <v>113</v>
      </c>
      <c r="Q25" s="4">
        <v>105</v>
      </c>
      <c r="R25" s="5" t="s">
        <v>76</v>
      </c>
      <c r="T25" s="5" t="str">
        <f t="shared" si="4"/>
        <v>單位名稱　台灣文學系系學會</v>
      </c>
      <c r="U25" s="6">
        <f t="shared" si="3"/>
        <v>105</v>
      </c>
    </row>
    <row r="26" spans="1:21" ht="16.5" customHeight="1" thickTop="1" thickBot="1" x14ac:dyDescent="0.35">
      <c r="A26" s="12"/>
      <c r="B26" s="1"/>
      <c r="C26" s="1"/>
      <c r="D26" s="1"/>
      <c r="E26" s="13"/>
      <c r="F26" s="11"/>
      <c r="G26" s="38">
        <f t="shared" si="1"/>
        <v>0</v>
      </c>
      <c r="H26" s="40"/>
      <c r="Q26" s="4">
        <v>106</v>
      </c>
      <c r="R26" s="5" t="s">
        <v>74</v>
      </c>
      <c r="T26" s="5" t="str">
        <f t="shared" si="4"/>
        <v>單位名稱　生態學系系學會</v>
      </c>
      <c r="U26" s="6">
        <f t="shared" si="3"/>
        <v>106</v>
      </c>
    </row>
    <row r="27" spans="1:21" ht="16.5" customHeight="1" thickTop="1" thickBot="1" x14ac:dyDescent="0.35">
      <c r="A27" s="12"/>
      <c r="B27" s="1"/>
      <c r="C27" s="1"/>
      <c r="D27" s="1"/>
      <c r="E27" s="13"/>
      <c r="F27" s="11"/>
      <c r="G27" s="38">
        <f t="shared" si="1"/>
        <v>0</v>
      </c>
      <c r="H27" s="40"/>
      <c r="Q27" s="4">
        <v>107</v>
      </c>
      <c r="R27" s="5" t="s">
        <v>72</v>
      </c>
      <c r="T27" s="5" t="str">
        <f t="shared" si="4"/>
        <v>單位名稱　企業管理學系系學會</v>
      </c>
      <c r="U27" s="6">
        <f t="shared" si="3"/>
        <v>107</v>
      </c>
    </row>
    <row r="28" spans="1:21" ht="16.5" customHeight="1" thickTop="1" thickBot="1" x14ac:dyDescent="0.35">
      <c r="A28" s="12"/>
      <c r="B28" s="1"/>
      <c r="C28" s="1"/>
      <c r="D28" s="1"/>
      <c r="E28" s="13"/>
      <c r="F28" s="11"/>
      <c r="G28" s="38">
        <f t="shared" si="1"/>
        <v>0</v>
      </c>
      <c r="H28" s="40"/>
      <c r="Q28" s="4">
        <v>108</v>
      </c>
      <c r="R28" s="5" t="s">
        <v>69</v>
      </c>
      <c r="T28" s="5" t="str">
        <f t="shared" si="4"/>
        <v>單位名稱　西班語文學系系學會</v>
      </c>
      <c r="U28" s="6">
        <f t="shared" si="3"/>
        <v>108</v>
      </c>
    </row>
    <row r="29" spans="1:21" ht="16.5" customHeight="1" thickTop="1" thickBot="1" x14ac:dyDescent="0.35">
      <c r="A29" s="12"/>
      <c r="B29" s="1"/>
      <c r="C29" s="1"/>
      <c r="D29" s="1"/>
      <c r="E29" s="13"/>
      <c r="F29" s="11"/>
      <c r="G29" s="38">
        <f t="shared" si="1"/>
        <v>0</v>
      </c>
      <c r="H29" s="40"/>
      <c r="Q29" s="4">
        <v>109</v>
      </c>
      <c r="R29" s="5" t="s">
        <v>67</v>
      </c>
      <c r="T29" s="5" t="str">
        <f t="shared" si="4"/>
        <v>單位名稱　法律學系系學會</v>
      </c>
      <c r="U29" s="6">
        <f t="shared" si="3"/>
        <v>109</v>
      </c>
    </row>
    <row r="30" spans="1:21" ht="16.5" customHeight="1" thickTop="1" thickBot="1" x14ac:dyDescent="0.35">
      <c r="A30" s="12"/>
      <c r="B30" s="1"/>
      <c r="C30" s="1"/>
      <c r="D30" s="1"/>
      <c r="E30" s="13"/>
      <c r="F30" s="11"/>
      <c r="G30" s="38">
        <f t="shared" si="1"/>
        <v>0</v>
      </c>
      <c r="H30" s="40"/>
      <c r="Q30" s="4">
        <v>110</v>
      </c>
      <c r="R30" s="5" t="s">
        <v>114</v>
      </c>
      <c r="T30" s="5" t="str">
        <f t="shared" si="4"/>
        <v>單位名稱　社會工作暨兒童福利學系系學會</v>
      </c>
      <c r="U30" s="6">
        <f t="shared" si="3"/>
        <v>110</v>
      </c>
    </row>
    <row r="31" spans="1:21" ht="16.5" customHeight="1" thickTop="1" thickBot="1" x14ac:dyDescent="0.35">
      <c r="A31" s="12"/>
      <c r="B31" s="1"/>
      <c r="C31" s="1"/>
      <c r="D31" s="1"/>
      <c r="E31" s="13"/>
      <c r="F31" s="11"/>
      <c r="G31" s="38">
        <f t="shared" si="1"/>
        <v>0</v>
      </c>
      <c r="H31" s="40"/>
      <c r="Q31" s="4">
        <v>111</v>
      </c>
      <c r="R31" s="5" t="s">
        <v>64</v>
      </c>
      <c r="T31" s="5" t="str">
        <f t="shared" si="4"/>
        <v>單位名稱　英國語文學系系學會</v>
      </c>
      <c r="U31" s="6">
        <f t="shared" si="3"/>
        <v>111</v>
      </c>
    </row>
    <row r="32" spans="1:21" ht="16.5" customHeight="1" thickTop="1" thickBot="1" x14ac:dyDescent="0.35">
      <c r="A32" s="12"/>
      <c r="B32" s="1"/>
      <c r="C32" s="1"/>
      <c r="D32" s="1"/>
      <c r="E32" s="13"/>
      <c r="F32" s="11"/>
      <c r="G32" s="38">
        <f t="shared" si="1"/>
        <v>0</v>
      </c>
      <c r="H32" s="40"/>
      <c r="Q32" s="4">
        <v>112</v>
      </c>
      <c r="R32" s="5" t="s">
        <v>61</v>
      </c>
      <c r="T32" s="5" t="str">
        <f t="shared" si="4"/>
        <v>單位名稱　食品營養學系系學會</v>
      </c>
      <c r="U32" s="6">
        <f t="shared" si="3"/>
        <v>112</v>
      </c>
    </row>
    <row r="33" spans="1:21" ht="16.5" customHeight="1" thickTop="1" thickBot="1" x14ac:dyDescent="0.35">
      <c r="A33" s="12"/>
      <c r="B33" s="1"/>
      <c r="C33" s="1"/>
      <c r="D33" s="1"/>
      <c r="E33" s="13"/>
      <c r="F33" s="11"/>
      <c r="G33" s="38">
        <f t="shared" si="1"/>
        <v>0</v>
      </c>
      <c r="H33" s="40"/>
      <c r="Q33" s="4">
        <v>113</v>
      </c>
      <c r="R33" s="5" t="s">
        <v>58</v>
      </c>
      <c r="T33" s="5" t="str">
        <f t="shared" si="4"/>
        <v>單位名稱　財務金融學系系學會</v>
      </c>
      <c r="U33" s="6">
        <f t="shared" si="3"/>
        <v>113</v>
      </c>
    </row>
    <row r="34" spans="1:21" ht="16.5" customHeight="1" thickTop="1" thickBot="1" x14ac:dyDescent="0.35">
      <c r="A34" s="12"/>
      <c r="B34" s="1"/>
      <c r="C34" s="1"/>
      <c r="D34" s="1"/>
      <c r="E34" s="13"/>
      <c r="F34" s="11"/>
      <c r="G34" s="38">
        <f t="shared" si="1"/>
        <v>0</v>
      </c>
      <c r="H34" s="40"/>
      <c r="Q34" s="4">
        <v>114</v>
      </c>
      <c r="R34" s="5" t="s">
        <v>57</v>
      </c>
      <c r="T34" s="5" t="str">
        <f t="shared" si="4"/>
        <v>單位名稱　國際企業學系系學會</v>
      </c>
      <c r="U34" s="6">
        <f t="shared" si="3"/>
        <v>114</v>
      </c>
    </row>
    <row r="35" spans="1:21" ht="16.5" customHeight="1" thickTop="1" thickBot="1" x14ac:dyDescent="0.35">
      <c r="A35" s="12"/>
      <c r="B35" s="1"/>
      <c r="C35" s="1"/>
      <c r="D35" s="1"/>
      <c r="E35" s="13"/>
      <c r="F35" s="11"/>
      <c r="G35" s="38">
        <f t="shared" si="1"/>
        <v>0</v>
      </c>
      <c r="H35" s="40"/>
      <c r="I35" s="82" t="s">
        <v>139</v>
      </c>
      <c r="J35" s="83"/>
      <c r="K35" s="84"/>
      <c r="Q35" s="4">
        <v>115</v>
      </c>
      <c r="R35" s="5" t="s">
        <v>55</v>
      </c>
      <c r="T35" s="5" t="str">
        <f t="shared" si="4"/>
        <v>單位名稱　會計學系系學會</v>
      </c>
      <c r="U35" s="6">
        <f t="shared" si="3"/>
        <v>115</v>
      </c>
    </row>
    <row r="36" spans="1:21" ht="16.5" customHeight="1" thickTop="1" thickBot="1" x14ac:dyDescent="0.35">
      <c r="A36" s="12"/>
      <c r="B36" s="1"/>
      <c r="C36" s="1"/>
      <c r="D36" s="1"/>
      <c r="E36" s="13"/>
      <c r="F36" s="11"/>
      <c r="G36" s="38">
        <f t="shared" si="1"/>
        <v>0</v>
      </c>
      <c r="H36" s="40"/>
      <c r="I36" s="85" t="s">
        <v>141</v>
      </c>
      <c r="J36" s="86"/>
      <c r="K36" s="87"/>
      <c r="Q36" s="4">
        <v>116</v>
      </c>
      <c r="R36" s="5" t="s">
        <v>53</v>
      </c>
      <c r="T36" s="5" t="str">
        <f t="shared" si="4"/>
        <v>單位名稱　資訊工程學系系學會</v>
      </c>
      <c r="U36" s="6">
        <f t="shared" si="3"/>
        <v>116</v>
      </c>
    </row>
    <row r="37" spans="1:21" ht="16.5" customHeight="1" thickTop="1" thickBot="1" x14ac:dyDescent="0.35">
      <c r="A37" s="12"/>
      <c r="B37" s="1"/>
      <c r="C37" s="1"/>
      <c r="D37" s="1"/>
      <c r="E37" s="13"/>
      <c r="F37" s="11"/>
      <c r="G37" s="38">
        <f t="shared" si="1"/>
        <v>0</v>
      </c>
      <c r="H37" s="40"/>
      <c r="I37" s="88" t="s">
        <v>142</v>
      </c>
      <c r="J37" s="89"/>
      <c r="K37" s="90"/>
      <c r="Q37" s="4">
        <v>117</v>
      </c>
      <c r="R37" s="5" t="s">
        <v>51</v>
      </c>
      <c r="T37" s="5" t="str">
        <f t="shared" si="4"/>
        <v>單位名稱　資訊傳播工程學系系學會</v>
      </c>
      <c r="U37" s="6">
        <f t="shared" si="3"/>
        <v>117</v>
      </c>
    </row>
    <row r="38" spans="1:21" ht="16.5" customHeight="1" thickTop="1" thickBot="1" x14ac:dyDescent="0.35">
      <c r="A38" s="12"/>
      <c r="B38" s="1"/>
      <c r="C38" s="1"/>
      <c r="D38" s="1"/>
      <c r="E38" s="13"/>
      <c r="F38" s="11"/>
      <c r="G38" s="38">
        <f t="shared" si="1"/>
        <v>0</v>
      </c>
      <c r="H38" s="40"/>
      <c r="I38" s="88" t="s">
        <v>143</v>
      </c>
      <c r="J38" s="89"/>
      <c r="K38" s="90"/>
      <c r="Q38" s="4">
        <v>118</v>
      </c>
      <c r="R38" s="5" t="s">
        <v>50</v>
      </c>
      <c r="T38" s="5" t="str">
        <f t="shared" si="4"/>
        <v>單位名稱　資訊管理學系系學會</v>
      </c>
      <c r="U38" s="6">
        <f t="shared" si="3"/>
        <v>118</v>
      </c>
    </row>
    <row r="39" spans="1:21" ht="16.5" customHeight="1" thickTop="1" thickBot="1" x14ac:dyDescent="0.35">
      <c r="A39" s="12"/>
      <c r="B39" s="1"/>
      <c r="C39" s="1"/>
      <c r="D39" s="1"/>
      <c r="E39" s="13"/>
      <c r="F39" s="11"/>
      <c r="G39" s="38">
        <f t="shared" si="1"/>
        <v>0</v>
      </c>
      <c r="H39" s="40"/>
      <c r="I39" s="88" t="s">
        <v>144</v>
      </c>
      <c r="J39" s="89"/>
      <c r="K39" s="90"/>
      <c r="Q39" s="4">
        <v>119</v>
      </c>
      <c r="R39" s="5" t="s">
        <v>49</v>
      </c>
      <c r="T39" s="5" t="str">
        <f t="shared" si="4"/>
        <v>單位名稱　應用化學系系學會</v>
      </c>
      <c r="U39" s="6">
        <f t="shared" si="3"/>
        <v>119</v>
      </c>
    </row>
    <row r="40" spans="1:21" ht="16.5" customHeight="1" thickTop="1" thickBot="1" x14ac:dyDescent="0.35">
      <c r="A40" s="12"/>
      <c r="B40" s="1"/>
      <c r="C40" s="1"/>
      <c r="D40" s="1"/>
      <c r="E40" s="13"/>
      <c r="F40" s="11"/>
      <c r="G40" s="38">
        <f t="shared" si="1"/>
        <v>0</v>
      </c>
      <c r="H40" s="40"/>
      <c r="I40" s="88" t="s">
        <v>145</v>
      </c>
      <c r="J40" s="89"/>
      <c r="K40" s="90"/>
      <c r="Q40" s="4">
        <v>120</v>
      </c>
      <c r="R40" s="5" t="s">
        <v>426</v>
      </c>
      <c r="T40" s="5" t="str">
        <f t="shared" si="4"/>
        <v>單位名稱　財務工程學系系學會</v>
      </c>
      <c r="U40" s="6">
        <f t="shared" si="3"/>
        <v>120</v>
      </c>
    </row>
    <row r="41" spans="1:21" ht="16.5" customHeight="1" thickTop="1" thickBot="1" x14ac:dyDescent="0.35">
      <c r="A41" s="12"/>
      <c r="B41" s="1"/>
      <c r="C41" s="1"/>
      <c r="D41" s="1"/>
      <c r="E41" s="13"/>
      <c r="F41" s="11"/>
      <c r="G41" s="38">
        <f t="shared" si="1"/>
        <v>0</v>
      </c>
      <c r="H41" s="40"/>
      <c r="I41" s="88" t="s">
        <v>147</v>
      </c>
      <c r="J41" s="89"/>
      <c r="K41" s="90"/>
      <c r="Q41" s="4">
        <v>121</v>
      </c>
      <c r="R41" s="5" t="s">
        <v>45</v>
      </c>
      <c r="T41" s="5" t="str">
        <f t="shared" si="4"/>
        <v>單位名稱　觀光事業學系系學會</v>
      </c>
      <c r="U41" s="6">
        <f t="shared" si="3"/>
        <v>121</v>
      </c>
    </row>
    <row r="42" spans="1:21" ht="16.5" customHeight="1" thickTop="1" thickBot="1" x14ac:dyDescent="0.35">
      <c r="A42" s="12"/>
      <c r="B42" s="1"/>
      <c r="C42" s="1"/>
      <c r="D42" s="1"/>
      <c r="E42" s="13"/>
      <c r="F42" s="11"/>
      <c r="G42" s="38">
        <f t="shared" si="1"/>
        <v>0</v>
      </c>
      <c r="H42" s="40"/>
      <c r="I42" s="85" t="s">
        <v>146</v>
      </c>
      <c r="J42" s="86"/>
      <c r="K42" s="87"/>
      <c r="Q42" s="4">
        <v>122</v>
      </c>
      <c r="R42" s="5" t="s">
        <v>374</v>
      </c>
      <c r="T42" s="5" t="str">
        <f t="shared" si="4"/>
        <v>單位名稱　師資培育中心學生會（停）</v>
      </c>
      <c r="U42" s="6">
        <f t="shared" si="3"/>
        <v>122</v>
      </c>
    </row>
    <row r="43" spans="1:21" ht="16.5" customHeight="1" thickTop="1" thickBot="1" x14ac:dyDescent="0.35">
      <c r="A43" s="12"/>
      <c r="B43" s="1"/>
      <c r="C43" s="1"/>
      <c r="D43" s="1"/>
      <c r="E43" s="13"/>
      <c r="F43" s="11"/>
      <c r="G43" s="38">
        <f t="shared" si="1"/>
        <v>0</v>
      </c>
      <c r="H43" s="40"/>
      <c r="I43" s="88" t="s">
        <v>148</v>
      </c>
      <c r="J43" s="89"/>
      <c r="K43" s="90"/>
      <c r="Q43" s="4">
        <v>123</v>
      </c>
      <c r="R43" s="5" t="s">
        <v>427</v>
      </c>
      <c r="T43" s="5" t="str">
        <f t="shared" si="4"/>
        <v>單位名稱　資料科學暨大數據分析與應用學系系學會</v>
      </c>
      <c r="U43" s="6">
        <f t="shared" si="3"/>
        <v>123</v>
      </c>
    </row>
    <row r="44" spans="1:21" ht="16.5" customHeight="1" thickTop="1" thickBot="1" x14ac:dyDescent="0.35">
      <c r="A44" s="12"/>
      <c r="B44" s="1"/>
      <c r="C44" s="1"/>
      <c r="D44" s="1"/>
      <c r="E44" s="13"/>
      <c r="F44" s="11"/>
      <c r="G44" s="38">
        <f t="shared" si="1"/>
        <v>0</v>
      </c>
      <c r="H44" s="40"/>
      <c r="I44" s="88" t="s">
        <v>228</v>
      </c>
      <c r="J44" s="89"/>
      <c r="K44" s="90"/>
      <c r="Q44" s="4">
        <v>124</v>
      </c>
      <c r="R44" s="5" t="s">
        <v>373</v>
      </c>
      <c r="T44" s="5" t="str">
        <f>$R$4&amp;"　"&amp;R44</f>
        <v>單位名稱　經營管理進修學士班系學會（停）</v>
      </c>
      <c r="U44" s="6">
        <f t="shared" si="3"/>
        <v>124</v>
      </c>
    </row>
    <row r="45" spans="1:21" ht="16.5" customHeight="1" thickTop="1" thickBot="1" x14ac:dyDescent="0.35">
      <c r="A45" s="12"/>
      <c r="B45" s="1"/>
      <c r="C45" s="1"/>
      <c r="D45" s="1"/>
      <c r="E45" s="13"/>
      <c r="F45" s="11"/>
      <c r="G45" s="38">
        <f t="shared" si="1"/>
        <v>0</v>
      </c>
      <c r="H45" s="40"/>
      <c r="I45" s="91" t="s">
        <v>229</v>
      </c>
      <c r="J45" s="92"/>
      <c r="K45" s="93"/>
      <c r="Q45" s="4">
        <v>125</v>
      </c>
      <c r="R45" s="5" t="s">
        <v>242</v>
      </c>
      <c r="T45" s="5" t="str">
        <f t="shared" si="4"/>
        <v>單位名稱　教育研究所研究生協會</v>
      </c>
      <c r="U45" s="6">
        <f t="shared" si="3"/>
        <v>125</v>
      </c>
    </row>
    <row r="46" spans="1:21" ht="16.5" customHeight="1" thickTop="1" thickBot="1" x14ac:dyDescent="0.35">
      <c r="A46" s="12"/>
      <c r="B46" s="1"/>
      <c r="C46" s="1"/>
      <c r="D46" s="1"/>
      <c r="E46" s="13"/>
      <c r="F46" s="11"/>
      <c r="G46" s="38">
        <f t="shared" si="1"/>
        <v>0</v>
      </c>
      <c r="H46" s="40"/>
      <c r="I46" s="79" t="s">
        <v>230</v>
      </c>
      <c r="J46" s="80"/>
      <c r="K46" s="81"/>
      <c r="Q46" s="4">
        <v>126</v>
      </c>
      <c r="R46" s="5" t="s">
        <v>272</v>
      </c>
      <c r="T46" s="5" t="str">
        <f t="shared" si="4"/>
        <v>單位名稱　寰宇管理學士學位學程學生會</v>
      </c>
      <c r="U46" s="6">
        <f t="shared" si="3"/>
        <v>126</v>
      </c>
    </row>
    <row r="47" spans="1:21" ht="16.5" customHeight="1" thickTop="1" thickBot="1" x14ac:dyDescent="0.35">
      <c r="A47" s="12"/>
      <c r="B47" s="1"/>
      <c r="C47" s="1"/>
      <c r="D47" s="1"/>
      <c r="E47" s="13"/>
      <c r="F47" s="11"/>
      <c r="G47" s="38">
        <f t="shared" si="1"/>
        <v>0</v>
      </c>
      <c r="H47" s="40"/>
      <c r="Q47" s="4">
        <v>127</v>
      </c>
      <c r="R47" s="5" t="s">
        <v>341</v>
      </c>
      <c r="T47" s="5" t="str">
        <f t="shared" si="4"/>
        <v>單位名稱　寰宇外語教育學士學位學程學生會</v>
      </c>
      <c r="U47" s="6">
        <f t="shared" si="3"/>
        <v>127</v>
      </c>
    </row>
    <row r="48" spans="1:21" ht="16.5" customHeight="1" thickTop="1" thickBot="1" x14ac:dyDescent="0.35">
      <c r="A48" s="12"/>
      <c r="B48" s="1"/>
      <c r="C48" s="1"/>
      <c r="D48" s="1"/>
      <c r="E48" s="13"/>
      <c r="F48" s="11"/>
      <c r="G48" s="38">
        <f t="shared" si="1"/>
        <v>0</v>
      </c>
      <c r="H48" s="40"/>
      <c r="T48" s="5" t="s">
        <v>151</v>
      </c>
      <c r="U48" s="6">
        <f t="shared" si="3"/>
        <v>0</v>
      </c>
    </row>
    <row r="49" spans="1:21" ht="16.5" customHeight="1" thickTop="1" thickBot="1" x14ac:dyDescent="0.35">
      <c r="A49" s="12"/>
      <c r="B49" s="1"/>
      <c r="C49" s="1"/>
      <c r="D49" s="1"/>
      <c r="E49" s="13"/>
      <c r="F49" s="11"/>
      <c r="G49" s="38">
        <f t="shared" si="1"/>
        <v>0</v>
      </c>
      <c r="H49" s="40"/>
      <c r="Q49" s="4">
        <v>201</v>
      </c>
      <c r="R49" s="5" t="s">
        <v>398</v>
      </c>
      <c r="T49" s="5" t="str">
        <f t="shared" ref="T49:T59" si="5">$R$4&amp;"　"&amp;R49</f>
        <v>單位名稱　中區學術交流服務社（停）</v>
      </c>
      <c r="U49" s="6">
        <f t="shared" si="3"/>
        <v>201</v>
      </c>
    </row>
    <row r="50" spans="1:21" ht="16.5" customHeight="1" thickTop="1" thickBot="1" x14ac:dyDescent="0.35">
      <c r="A50" s="12"/>
      <c r="B50" s="1"/>
      <c r="C50" s="1"/>
      <c r="D50" s="1"/>
      <c r="E50" s="13"/>
      <c r="F50" s="11"/>
      <c r="G50" s="41">
        <f t="shared" si="1"/>
        <v>0</v>
      </c>
      <c r="H50" s="40"/>
      <c r="Q50" s="4">
        <v>202</v>
      </c>
      <c r="R50" s="5" t="s">
        <v>244</v>
      </c>
      <c r="T50" s="5" t="str">
        <f t="shared" si="5"/>
        <v>單位名稱　志願服務隊（停）</v>
      </c>
      <c r="U50" s="6">
        <f t="shared" si="3"/>
        <v>202</v>
      </c>
    </row>
    <row r="51" spans="1:21" ht="16.5" customHeight="1" thickTop="1" thickBot="1" x14ac:dyDescent="0.35">
      <c r="A51" s="17"/>
      <c r="B51" s="18"/>
      <c r="C51" s="18"/>
      <c r="D51" s="18"/>
      <c r="E51" s="19"/>
      <c r="F51" s="20"/>
      <c r="G51" s="36">
        <f t="shared" si="1"/>
        <v>0</v>
      </c>
      <c r="H51" s="37"/>
      <c r="Q51" s="4">
        <v>203</v>
      </c>
      <c r="R51" s="5" t="s">
        <v>98</v>
      </c>
      <c r="T51" s="5" t="str">
        <f t="shared" si="5"/>
        <v>單位名稱　春暉社</v>
      </c>
      <c r="U51" s="6">
        <f t="shared" si="3"/>
        <v>203</v>
      </c>
    </row>
    <row r="52" spans="1:21" ht="16.5" customHeight="1" thickBot="1" x14ac:dyDescent="0.35">
      <c r="A52" s="7"/>
      <c r="B52" s="8"/>
      <c r="C52" s="8"/>
      <c r="D52" s="8"/>
      <c r="E52" s="9"/>
      <c r="F52" s="10"/>
      <c r="G52" s="38">
        <f t="shared" si="1"/>
        <v>0</v>
      </c>
      <c r="H52" s="39"/>
      <c r="Q52" s="4">
        <v>204</v>
      </c>
      <c r="R52" s="5" t="s">
        <v>96</v>
      </c>
      <c r="T52" s="5" t="str">
        <f t="shared" si="5"/>
        <v>單位名稱　基層文化服務社</v>
      </c>
      <c r="U52" s="6">
        <f t="shared" si="3"/>
        <v>204</v>
      </c>
    </row>
    <row r="53" spans="1:21" ht="16.5" customHeight="1" thickTop="1" thickBot="1" x14ac:dyDescent="0.35">
      <c r="A53" s="12"/>
      <c r="B53" s="1"/>
      <c r="C53" s="1"/>
      <c r="D53" s="1"/>
      <c r="E53" s="13"/>
      <c r="F53" s="11"/>
      <c r="G53" s="38">
        <f t="shared" si="1"/>
        <v>0</v>
      </c>
      <c r="H53" s="40"/>
      <c r="Q53" s="4">
        <v>205</v>
      </c>
      <c r="R53" s="5" t="s">
        <v>95</v>
      </c>
      <c r="T53" s="5" t="str">
        <f t="shared" si="5"/>
        <v>單位名稱　崇仁青年服務社</v>
      </c>
      <c r="U53" s="6">
        <f t="shared" si="3"/>
        <v>205</v>
      </c>
    </row>
    <row r="54" spans="1:21" ht="16.5" customHeight="1" thickTop="1" thickBot="1" x14ac:dyDescent="0.35">
      <c r="A54" s="12"/>
      <c r="B54" s="1"/>
      <c r="C54" s="1"/>
      <c r="D54" s="1"/>
      <c r="E54" s="13"/>
      <c r="F54" s="11"/>
      <c r="G54" s="38">
        <f t="shared" si="1"/>
        <v>0</v>
      </c>
      <c r="H54" s="40"/>
      <c r="Q54" s="4">
        <v>206</v>
      </c>
      <c r="R54" s="5" t="s">
        <v>93</v>
      </c>
      <c r="T54" s="5" t="str">
        <f t="shared" si="5"/>
        <v>單位名稱　救助傷患災害服務隊</v>
      </c>
      <c r="U54" s="6">
        <f t="shared" si="3"/>
        <v>206</v>
      </c>
    </row>
    <row r="55" spans="1:21" ht="16.5" customHeight="1" thickTop="1" thickBot="1" x14ac:dyDescent="0.35">
      <c r="A55" s="12"/>
      <c r="B55" s="1"/>
      <c r="C55" s="1"/>
      <c r="D55" s="1"/>
      <c r="E55" s="13"/>
      <c r="F55" s="11"/>
      <c r="G55" s="38">
        <f t="shared" si="1"/>
        <v>0</v>
      </c>
      <c r="H55" s="40"/>
      <c r="Q55" s="4">
        <v>207</v>
      </c>
      <c r="R55" s="5" t="s">
        <v>91</v>
      </c>
      <c r="T55" s="5" t="str">
        <f t="shared" si="5"/>
        <v>單位名稱　慈幼社</v>
      </c>
      <c r="U55" s="6">
        <f t="shared" si="3"/>
        <v>207</v>
      </c>
    </row>
    <row r="56" spans="1:21" ht="16.5" customHeight="1" thickTop="1" thickBot="1" x14ac:dyDescent="0.35">
      <c r="A56" s="12"/>
      <c r="B56" s="1"/>
      <c r="C56" s="1"/>
      <c r="D56" s="1"/>
      <c r="E56" s="13"/>
      <c r="F56" s="11"/>
      <c r="G56" s="38">
        <f t="shared" si="1"/>
        <v>0</v>
      </c>
      <c r="H56" s="40"/>
      <c r="Q56" s="4">
        <v>208</v>
      </c>
      <c r="R56" s="5" t="s">
        <v>90</v>
      </c>
      <c r="T56" s="5" t="str">
        <f t="shared" si="5"/>
        <v>單位名稱　慈濟青年社</v>
      </c>
      <c r="U56" s="6">
        <f t="shared" si="3"/>
        <v>208</v>
      </c>
    </row>
    <row r="57" spans="1:21" ht="16.5" customHeight="1" thickTop="1" thickBot="1" x14ac:dyDescent="0.35">
      <c r="A57" s="12"/>
      <c r="B57" s="1"/>
      <c r="C57" s="1"/>
      <c r="D57" s="1"/>
      <c r="E57" s="13"/>
      <c r="F57" s="11"/>
      <c r="G57" s="38">
        <f t="shared" si="1"/>
        <v>0</v>
      </c>
      <c r="H57" s="40"/>
      <c r="Q57" s="4">
        <v>209</v>
      </c>
      <c r="R57" s="5" t="s">
        <v>125</v>
      </c>
      <c r="T57" s="5" t="str">
        <f t="shared" si="5"/>
        <v>單位名稱　勵志親善大使服務隊</v>
      </c>
      <c r="U57" s="6">
        <f t="shared" si="3"/>
        <v>209</v>
      </c>
    </row>
    <row r="58" spans="1:21" ht="16.5" customHeight="1" thickTop="1" thickBot="1" x14ac:dyDescent="0.35">
      <c r="A58" s="12"/>
      <c r="B58" s="1"/>
      <c r="C58" s="1"/>
      <c r="D58" s="1"/>
      <c r="E58" s="13"/>
      <c r="F58" s="11"/>
      <c r="G58" s="38">
        <f t="shared" si="1"/>
        <v>0</v>
      </c>
      <c r="H58" s="40"/>
      <c r="Q58" s="4">
        <v>210</v>
      </c>
      <c r="R58" s="5" t="s">
        <v>231</v>
      </c>
      <c r="T58" s="5" t="str">
        <f t="shared" si="5"/>
        <v>單位名稱　複式童軍團</v>
      </c>
      <c r="U58" s="6">
        <f t="shared" si="3"/>
        <v>210</v>
      </c>
    </row>
    <row r="59" spans="1:21" ht="16.5" customHeight="1" thickTop="1" thickBot="1" x14ac:dyDescent="0.35">
      <c r="A59" s="12"/>
      <c r="B59" s="1"/>
      <c r="C59" s="1"/>
      <c r="D59" s="1"/>
      <c r="E59" s="13"/>
      <c r="F59" s="11"/>
      <c r="G59" s="38">
        <f t="shared" si="1"/>
        <v>0</v>
      </c>
      <c r="H59" s="40"/>
      <c r="Q59" s="4">
        <v>211</v>
      </c>
      <c r="R59" s="5" t="s">
        <v>115</v>
      </c>
      <c r="T59" s="5" t="str">
        <f t="shared" si="5"/>
        <v>單位名稱　法律服務社</v>
      </c>
      <c r="U59" s="6">
        <f t="shared" si="3"/>
        <v>211</v>
      </c>
    </row>
    <row r="60" spans="1:21" ht="16.5" customHeight="1" thickTop="1" thickBot="1" x14ac:dyDescent="0.35">
      <c r="A60" s="12"/>
      <c r="B60" s="1"/>
      <c r="C60" s="1"/>
      <c r="D60" s="1"/>
      <c r="E60" s="13"/>
      <c r="F60" s="11"/>
      <c r="G60" s="38">
        <f t="shared" si="1"/>
        <v>0</v>
      </c>
      <c r="H60" s="40"/>
      <c r="R60" s="5"/>
      <c r="T60" s="5" t="s">
        <v>152</v>
      </c>
      <c r="U60" s="6">
        <f t="shared" si="3"/>
        <v>0</v>
      </c>
    </row>
    <row r="61" spans="1:21" ht="16.5" customHeight="1" thickTop="1" thickBot="1" x14ac:dyDescent="0.35">
      <c r="A61" s="12"/>
      <c r="B61" s="1"/>
      <c r="C61" s="1"/>
      <c r="D61" s="1"/>
      <c r="E61" s="13"/>
      <c r="F61" s="11"/>
      <c r="G61" s="38">
        <f t="shared" si="1"/>
        <v>0</v>
      </c>
      <c r="H61" s="40"/>
      <c r="Q61" s="4">
        <v>301</v>
      </c>
      <c r="R61" s="5" t="s">
        <v>86</v>
      </c>
      <c r="T61" s="5" t="str">
        <f t="shared" ref="T61:T69" si="6">$R$4&amp;"　"&amp;R61</f>
        <v>單位名稱　生命探索社</v>
      </c>
      <c r="U61" s="6">
        <f t="shared" si="3"/>
        <v>301</v>
      </c>
    </row>
    <row r="62" spans="1:21" ht="16.5" customHeight="1" thickTop="1" thickBot="1" x14ac:dyDescent="0.35">
      <c r="A62" s="12"/>
      <c r="B62" s="1"/>
      <c r="C62" s="1"/>
      <c r="D62" s="1"/>
      <c r="E62" s="13"/>
      <c r="F62" s="11"/>
      <c r="G62" s="38">
        <f t="shared" si="1"/>
        <v>0</v>
      </c>
      <c r="H62" s="40"/>
      <c r="Q62" s="4">
        <v>302</v>
      </c>
      <c r="R62" s="5" t="s">
        <v>84</v>
      </c>
      <c r="T62" s="5" t="str">
        <f t="shared" si="6"/>
        <v>單位名稱　光鹽社</v>
      </c>
      <c r="U62" s="6">
        <f t="shared" si="3"/>
        <v>302</v>
      </c>
    </row>
    <row r="63" spans="1:21" ht="16.5" customHeight="1" thickTop="1" thickBot="1" x14ac:dyDescent="0.35">
      <c r="A63" s="12"/>
      <c r="B63" s="1"/>
      <c r="C63" s="1"/>
      <c r="D63" s="1"/>
      <c r="E63" s="13"/>
      <c r="F63" s="11"/>
      <c r="G63" s="38">
        <f t="shared" si="1"/>
        <v>0</v>
      </c>
      <c r="H63" s="40"/>
      <c r="Q63" s="4">
        <v>303</v>
      </c>
      <c r="R63" s="5" t="s">
        <v>245</v>
      </c>
      <c r="T63" s="5" t="str">
        <f t="shared" si="6"/>
        <v>單位名稱　宇宙真道靜心社（停）</v>
      </c>
      <c r="U63" s="6">
        <f t="shared" si="3"/>
        <v>303</v>
      </c>
    </row>
    <row r="64" spans="1:21" ht="16.5" customHeight="1" thickTop="1" thickBot="1" x14ac:dyDescent="0.35">
      <c r="A64" s="12"/>
      <c r="B64" s="1"/>
      <c r="C64" s="1"/>
      <c r="D64" s="1"/>
      <c r="E64" s="13"/>
      <c r="F64" s="11"/>
      <c r="G64" s="38">
        <f t="shared" si="1"/>
        <v>0</v>
      </c>
      <c r="H64" s="40"/>
      <c r="Q64" s="4">
        <v>304</v>
      </c>
      <c r="R64" s="5" t="s">
        <v>80</v>
      </c>
      <c r="T64" s="5" t="str">
        <f t="shared" si="6"/>
        <v>單位名稱　東方哲學社</v>
      </c>
      <c r="U64" s="6">
        <f t="shared" si="3"/>
        <v>304</v>
      </c>
    </row>
    <row r="65" spans="1:21" ht="16.5" customHeight="1" thickTop="1" thickBot="1" x14ac:dyDescent="0.35">
      <c r="A65" s="12"/>
      <c r="B65" s="1"/>
      <c r="C65" s="1"/>
      <c r="D65" s="1"/>
      <c r="E65" s="13"/>
      <c r="F65" s="11"/>
      <c r="G65" s="38">
        <f t="shared" si="1"/>
        <v>0</v>
      </c>
      <c r="H65" s="40"/>
      <c r="Q65" s="4">
        <v>305</v>
      </c>
      <c r="R65" s="5" t="s">
        <v>78</v>
      </c>
      <c r="T65" s="5" t="str">
        <f t="shared" si="6"/>
        <v>單位名稱　信望愛社</v>
      </c>
      <c r="U65" s="6">
        <f t="shared" si="3"/>
        <v>305</v>
      </c>
    </row>
    <row r="66" spans="1:21" ht="16.5" customHeight="1" thickTop="1" thickBot="1" x14ac:dyDescent="0.35">
      <c r="A66" s="12"/>
      <c r="B66" s="1"/>
      <c r="C66" s="1"/>
      <c r="D66" s="1"/>
      <c r="E66" s="13"/>
      <c r="F66" s="11"/>
      <c r="G66" s="38">
        <f t="shared" si="1"/>
        <v>0</v>
      </c>
      <c r="H66" s="40"/>
      <c r="Q66" s="4">
        <v>306</v>
      </c>
      <c r="R66" s="5" t="s">
        <v>116</v>
      </c>
      <c r="T66" s="5" t="str">
        <f t="shared" si="6"/>
        <v>單位名稱　學園愛加倍社</v>
      </c>
      <c r="U66" s="6">
        <f t="shared" si="3"/>
        <v>306</v>
      </c>
    </row>
    <row r="67" spans="1:21" ht="16.5" customHeight="1" thickTop="1" thickBot="1" x14ac:dyDescent="0.35">
      <c r="A67" s="12"/>
      <c r="B67" s="1"/>
      <c r="C67" s="1"/>
      <c r="D67" s="1"/>
      <c r="E67" s="13"/>
      <c r="F67" s="11"/>
      <c r="G67" s="38">
        <f t="shared" si="1"/>
        <v>0</v>
      </c>
      <c r="H67" s="40"/>
      <c r="Q67" s="4">
        <v>307</v>
      </c>
      <c r="R67" s="5" t="s">
        <v>122</v>
      </c>
      <c r="T67" s="5" t="str">
        <f t="shared" si="6"/>
        <v>單位名稱　青年領袖教育學社</v>
      </c>
      <c r="U67" s="6">
        <f t="shared" si="3"/>
        <v>307</v>
      </c>
    </row>
    <row r="68" spans="1:21" ht="16.5" customHeight="1" thickTop="1" thickBot="1" x14ac:dyDescent="0.35">
      <c r="A68" s="12"/>
      <c r="B68" s="1"/>
      <c r="C68" s="1"/>
      <c r="D68" s="1"/>
      <c r="E68" s="13"/>
      <c r="F68" s="11"/>
      <c r="G68" s="38"/>
      <c r="H68" s="40"/>
      <c r="Q68" s="4">
        <v>308</v>
      </c>
      <c r="R68" s="5" t="s">
        <v>123</v>
      </c>
      <c r="T68" s="5" t="str">
        <f t="shared" si="6"/>
        <v>單位名稱　崇德社</v>
      </c>
      <c r="U68" s="6">
        <f t="shared" si="3"/>
        <v>308</v>
      </c>
    </row>
    <row r="69" spans="1:21" ht="16.5" customHeight="1" thickTop="1" thickBot="1" x14ac:dyDescent="0.35">
      <c r="A69" s="12"/>
      <c r="B69" s="1"/>
      <c r="C69" s="1"/>
      <c r="D69" s="1"/>
      <c r="E69" s="13"/>
      <c r="F69" s="11"/>
      <c r="G69" s="38">
        <f t="shared" si="1"/>
        <v>0</v>
      </c>
      <c r="H69" s="40"/>
      <c r="Q69" s="4">
        <v>309</v>
      </c>
      <c r="R69" s="5" t="s">
        <v>361</v>
      </c>
      <c r="T69" s="5" t="str">
        <f t="shared" si="6"/>
        <v>單位名稱　如來實證社（停）</v>
      </c>
      <c r="U69" s="6">
        <f t="shared" si="3"/>
        <v>309</v>
      </c>
    </row>
    <row r="70" spans="1:21" ht="16.5" customHeight="1" thickTop="1" thickBot="1" x14ac:dyDescent="0.35">
      <c r="A70" s="12"/>
      <c r="B70" s="1"/>
      <c r="C70" s="1"/>
      <c r="D70" s="1"/>
      <c r="E70" s="13"/>
      <c r="F70" s="11"/>
      <c r="G70" s="38">
        <f t="shared" si="1"/>
        <v>0</v>
      </c>
      <c r="H70" s="40"/>
      <c r="Q70" s="4">
        <v>310</v>
      </c>
      <c r="R70" s="5" t="s">
        <v>277</v>
      </c>
      <c r="T70" s="5" t="s">
        <v>278</v>
      </c>
      <c r="U70" s="6">
        <f t="shared" si="3"/>
        <v>310</v>
      </c>
    </row>
    <row r="71" spans="1:21" ht="16.5" customHeight="1" thickTop="1" thickBot="1" x14ac:dyDescent="0.35">
      <c r="A71" s="12"/>
      <c r="B71" s="1"/>
      <c r="C71" s="1"/>
      <c r="D71" s="1"/>
      <c r="E71" s="13"/>
      <c r="F71" s="11"/>
      <c r="G71" s="38">
        <f t="shared" ref="G71:G141" si="7">IF(ISBLANK(H71),,$F71-$H71)</f>
        <v>0</v>
      </c>
      <c r="H71" s="40"/>
      <c r="R71" s="5"/>
      <c r="T71" s="5" t="s">
        <v>153</v>
      </c>
      <c r="U71" s="6">
        <f t="shared" ref="U71:U96" si="8">Q71</f>
        <v>0</v>
      </c>
    </row>
    <row r="72" spans="1:21" ht="16.5" customHeight="1" thickTop="1" thickBot="1" x14ac:dyDescent="0.35">
      <c r="A72" s="12"/>
      <c r="B72" s="1"/>
      <c r="C72" s="1"/>
      <c r="D72" s="1"/>
      <c r="E72" s="13"/>
      <c r="F72" s="11"/>
      <c r="G72" s="38">
        <f t="shared" si="7"/>
        <v>0</v>
      </c>
      <c r="H72" s="40"/>
      <c r="Q72" s="4">
        <v>401</v>
      </c>
      <c r="R72" s="5" t="s">
        <v>68</v>
      </c>
      <c r="T72" s="5" t="str">
        <f t="shared" ref="T72:T81" si="9">$R$4&amp;"　"&amp;R72</f>
        <v>單位名稱　琴韻箏聲社</v>
      </c>
      <c r="U72" s="6">
        <f t="shared" si="8"/>
        <v>401</v>
      </c>
    </row>
    <row r="73" spans="1:21" ht="16.5" customHeight="1" thickTop="1" thickBot="1" x14ac:dyDescent="0.35">
      <c r="A73" s="12"/>
      <c r="B73" s="1"/>
      <c r="C73" s="1"/>
      <c r="D73" s="1"/>
      <c r="E73" s="13"/>
      <c r="F73" s="11"/>
      <c r="G73" s="38">
        <f t="shared" si="7"/>
        <v>0</v>
      </c>
      <c r="H73" s="40"/>
      <c r="Q73" s="4">
        <v>402</v>
      </c>
      <c r="R73" s="5" t="s">
        <v>66</v>
      </c>
      <c r="T73" s="5" t="str">
        <f t="shared" si="9"/>
        <v>單位名稱　鋼琴社</v>
      </c>
      <c r="U73" s="6">
        <f t="shared" si="8"/>
        <v>402</v>
      </c>
    </row>
    <row r="74" spans="1:21" ht="16.5" customHeight="1" thickTop="1" thickBot="1" x14ac:dyDescent="0.35">
      <c r="A74" s="12"/>
      <c r="B74" s="1"/>
      <c r="C74" s="1"/>
      <c r="D74" s="1"/>
      <c r="E74" s="13"/>
      <c r="F74" s="11"/>
      <c r="G74" s="38">
        <f t="shared" si="7"/>
        <v>0</v>
      </c>
      <c r="H74" s="40"/>
      <c r="Q74" s="4">
        <v>403</v>
      </c>
      <c r="R74" s="5" t="s">
        <v>65</v>
      </c>
      <c r="T74" s="5" t="str">
        <f t="shared" si="9"/>
        <v>單位名稱　琴聲飛揚吉他社</v>
      </c>
      <c r="U74" s="6">
        <f t="shared" si="8"/>
        <v>403</v>
      </c>
    </row>
    <row r="75" spans="1:21" ht="16.5" customHeight="1" thickTop="1" thickBot="1" x14ac:dyDescent="0.35">
      <c r="A75" s="12"/>
      <c r="B75" s="1"/>
      <c r="C75" s="1"/>
      <c r="D75" s="1"/>
      <c r="E75" s="13"/>
      <c r="F75" s="11"/>
      <c r="G75" s="38">
        <f t="shared" si="7"/>
        <v>0</v>
      </c>
      <c r="H75" s="40"/>
      <c r="Q75" s="4">
        <v>404</v>
      </c>
      <c r="R75" s="5" t="s">
        <v>63</v>
      </c>
      <c r="T75" s="5" t="str">
        <f t="shared" si="9"/>
        <v>單位名稱　雅音國樂團</v>
      </c>
      <c r="U75" s="6">
        <f t="shared" si="8"/>
        <v>404</v>
      </c>
    </row>
    <row r="76" spans="1:21" ht="16.5" customHeight="1" thickTop="1" thickBot="1" x14ac:dyDescent="0.35">
      <c r="A76" s="12"/>
      <c r="B76" s="1"/>
      <c r="C76" s="1"/>
      <c r="D76" s="1"/>
      <c r="E76" s="13"/>
      <c r="F76" s="11"/>
      <c r="G76" s="38">
        <f t="shared" si="7"/>
        <v>0</v>
      </c>
      <c r="H76" s="40"/>
      <c r="Q76" s="4">
        <v>405</v>
      </c>
      <c r="R76" s="5" t="s">
        <v>60</v>
      </c>
      <c r="T76" s="5" t="str">
        <f t="shared" si="9"/>
        <v>單位名稱　管樂社</v>
      </c>
      <c r="U76" s="6">
        <f t="shared" si="8"/>
        <v>405</v>
      </c>
    </row>
    <row r="77" spans="1:21" ht="16.5" customHeight="1" thickTop="1" thickBot="1" x14ac:dyDescent="0.35">
      <c r="A77" s="12"/>
      <c r="B77" s="1"/>
      <c r="C77" s="1"/>
      <c r="D77" s="1"/>
      <c r="E77" s="13"/>
      <c r="F77" s="11"/>
      <c r="G77" s="38">
        <f t="shared" si="7"/>
        <v>0</v>
      </c>
      <c r="H77" s="40"/>
      <c r="Q77" s="4">
        <v>406</v>
      </c>
      <c r="R77" s="5" t="s">
        <v>376</v>
      </c>
      <c r="T77" s="5" t="str">
        <f t="shared" si="9"/>
        <v>單位名稱　夢格琴迴口琴社（停）</v>
      </c>
      <c r="U77" s="6">
        <f t="shared" si="8"/>
        <v>406</v>
      </c>
    </row>
    <row r="78" spans="1:21" ht="16.5" customHeight="1" thickTop="1" thickBot="1" x14ac:dyDescent="0.35">
      <c r="A78" s="12"/>
      <c r="B78" s="1"/>
      <c r="C78" s="1"/>
      <c r="D78" s="1"/>
      <c r="E78" s="13"/>
      <c r="F78" s="11"/>
      <c r="G78" s="38">
        <f t="shared" si="7"/>
        <v>0</v>
      </c>
      <c r="H78" s="40"/>
      <c r="Q78" s="4">
        <v>407</v>
      </c>
      <c r="R78" s="5" t="s">
        <v>378</v>
      </c>
      <c r="T78" s="5" t="str">
        <f t="shared" si="9"/>
        <v>單位名稱　人聲樂團</v>
      </c>
      <c r="U78" s="6">
        <f t="shared" si="8"/>
        <v>407</v>
      </c>
    </row>
    <row r="79" spans="1:21" ht="16.5" customHeight="1" thickTop="1" thickBot="1" x14ac:dyDescent="0.35">
      <c r="A79" s="12"/>
      <c r="B79" s="1"/>
      <c r="C79" s="1"/>
      <c r="D79" s="1"/>
      <c r="E79" s="13"/>
      <c r="F79" s="11"/>
      <c r="G79" s="38"/>
      <c r="H79" s="40"/>
      <c r="Q79" s="4">
        <v>408</v>
      </c>
      <c r="R79" s="5" t="s">
        <v>54</v>
      </c>
      <c r="T79" s="5" t="str">
        <f t="shared" si="9"/>
        <v>單位名稱　熱門音樂社</v>
      </c>
      <c r="U79" s="6">
        <f t="shared" si="8"/>
        <v>408</v>
      </c>
    </row>
    <row r="80" spans="1:21" ht="16.5" customHeight="1" thickTop="1" thickBot="1" x14ac:dyDescent="0.35">
      <c r="A80" s="12"/>
      <c r="B80" s="1"/>
      <c r="C80" s="1"/>
      <c r="D80" s="1"/>
      <c r="E80" s="13"/>
      <c r="F80" s="11"/>
      <c r="G80" s="38">
        <f t="shared" si="7"/>
        <v>0</v>
      </c>
      <c r="H80" s="40"/>
      <c r="Q80" s="4">
        <v>409</v>
      </c>
      <c r="R80" s="5" t="s">
        <v>377</v>
      </c>
      <c r="T80" s="5" t="str">
        <f t="shared" si="9"/>
        <v>單位名稱　赤盛風吟三線社（停）</v>
      </c>
      <c r="U80" s="6">
        <f t="shared" si="8"/>
        <v>409</v>
      </c>
    </row>
    <row r="81" spans="1:21" ht="16.5" customHeight="1" thickTop="1" thickBot="1" x14ac:dyDescent="0.35">
      <c r="A81" s="12"/>
      <c r="B81" s="1"/>
      <c r="C81" s="1"/>
      <c r="D81" s="1"/>
      <c r="E81" s="13"/>
      <c r="F81" s="11"/>
      <c r="G81" s="38"/>
      <c r="H81" s="40"/>
      <c r="Q81" s="4">
        <v>410</v>
      </c>
      <c r="R81" s="5" t="s">
        <v>281</v>
      </c>
      <c r="T81" s="5" t="str">
        <f t="shared" si="9"/>
        <v>單位名稱　日本太鼓社</v>
      </c>
      <c r="U81" s="6">
        <f t="shared" si="8"/>
        <v>410</v>
      </c>
    </row>
    <row r="82" spans="1:21" ht="16.5" customHeight="1" thickTop="1" thickBot="1" x14ac:dyDescent="0.35">
      <c r="A82" s="12"/>
      <c r="B82" s="1"/>
      <c r="C82" s="1"/>
      <c r="D82" s="1"/>
      <c r="E82" s="13"/>
      <c r="F82" s="11"/>
      <c r="G82" s="38">
        <f t="shared" si="7"/>
        <v>0</v>
      </c>
      <c r="H82" s="40"/>
      <c r="Q82" s="4">
        <v>411</v>
      </c>
      <c r="R82" s="5" t="s">
        <v>375</v>
      </c>
      <c r="T82" s="5" t="str">
        <f>$R$4&amp;"　"&amp;R82</f>
        <v>單位名稱　BeatBox社（停）</v>
      </c>
      <c r="U82" s="6">
        <f t="shared" si="8"/>
        <v>411</v>
      </c>
    </row>
    <row r="83" spans="1:21" ht="16.5" customHeight="1" thickTop="1" thickBot="1" x14ac:dyDescent="0.35">
      <c r="A83" s="12"/>
      <c r="B83" s="1"/>
      <c r="C83" s="1"/>
      <c r="D83" s="1"/>
      <c r="E83" s="13"/>
      <c r="F83" s="11"/>
      <c r="G83" s="38">
        <f t="shared" si="7"/>
        <v>0</v>
      </c>
      <c r="H83" s="40"/>
      <c r="Q83" s="4">
        <v>412</v>
      </c>
      <c r="R83" s="5" t="s">
        <v>379</v>
      </c>
      <c r="T83" s="5" t="str">
        <f>$R$4&amp;"　"&amp;R83</f>
        <v>單位名稱　歌唱研習社</v>
      </c>
      <c r="U83" s="6">
        <f t="shared" si="8"/>
        <v>412</v>
      </c>
    </row>
    <row r="84" spans="1:21" ht="16.5" customHeight="1" thickTop="1" thickBot="1" x14ac:dyDescent="0.35">
      <c r="A84" s="12"/>
      <c r="B84" s="1"/>
      <c r="C84" s="1"/>
      <c r="D84" s="1"/>
      <c r="E84" s="13"/>
      <c r="F84" s="11"/>
      <c r="G84" s="38">
        <f t="shared" si="7"/>
        <v>0</v>
      </c>
      <c r="H84" s="40"/>
      <c r="T84" s="5" t="s">
        <v>154</v>
      </c>
      <c r="U84" s="6">
        <f t="shared" si="8"/>
        <v>0</v>
      </c>
    </row>
    <row r="85" spans="1:21" ht="16.5" customHeight="1" thickTop="1" thickBot="1" x14ac:dyDescent="0.35">
      <c r="A85" s="12"/>
      <c r="B85" s="1"/>
      <c r="C85" s="1"/>
      <c r="D85" s="1"/>
      <c r="E85" s="13"/>
      <c r="F85" s="11"/>
      <c r="G85" s="38">
        <f t="shared" si="7"/>
        <v>0</v>
      </c>
      <c r="H85" s="40"/>
      <c r="Q85" s="4">
        <v>501</v>
      </c>
      <c r="R85" s="5" t="s">
        <v>380</v>
      </c>
      <c r="T85" s="5" t="str">
        <f t="shared" ref="T85:T96" si="10">$R$4&amp;"　"&amp;R85</f>
        <v>單位名稱　迎曦世界民俗舞蹈社（停）</v>
      </c>
      <c r="U85" s="6">
        <f t="shared" si="8"/>
        <v>501</v>
      </c>
    </row>
    <row r="86" spans="1:21" ht="16.5" customHeight="1" thickTop="1" thickBot="1" x14ac:dyDescent="0.35">
      <c r="A86" s="12"/>
      <c r="B86" s="1"/>
      <c r="C86" s="1"/>
      <c r="D86" s="1"/>
      <c r="E86" s="13"/>
      <c r="F86" s="11"/>
      <c r="G86" s="38">
        <f t="shared" si="7"/>
        <v>0</v>
      </c>
      <c r="H86" s="40"/>
      <c r="Q86" s="4">
        <v>502</v>
      </c>
      <c r="R86" s="5" t="s">
        <v>381</v>
      </c>
      <c r="T86" s="5" t="str">
        <f t="shared" si="10"/>
        <v>單位名稱　國際標準舞社（停）</v>
      </c>
      <c r="U86" s="6">
        <f t="shared" si="8"/>
        <v>502</v>
      </c>
    </row>
    <row r="87" spans="1:21" ht="16.5" customHeight="1" thickTop="1" thickBot="1" x14ac:dyDescent="0.35">
      <c r="A87" s="12"/>
      <c r="B87" s="1"/>
      <c r="C87" s="1"/>
      <c r="D87" s="1"/>
      <c r="E87" s="13"/>
      <c r="F87" s="11"/>
      <c r="G87" s="38">
        <f t="shared" si="7"/>
        <v>0</v>
      </c>
      <c r="H87" s="40"/>
      <c r="Q87" s="4">
        <v>503</v>
      </c>
      <c r="R87" s="5" t="s">
        <v>48</v>
      </c>
      <c r="T87" s="5" t="str">
        <f t="shared" si="10"/>
        <v>單位名稱　登山社</v>
      </c>
      <c r="U87" s="6">
        <f t="shared" si="8"/>
        <v>503</v>
      </c>
    </row>
    <row r="88" spans="1:21" ht="16.5" customHeight="1" thickTop="1" thickBot="1" x14ac:dyDescent="0.35">
      <c r="A88" s="12"/>
      <c r="B88" s="1"/>
      <c r="C88" s="1"/>
      <c r="D88" s="1"/>
      <c r="E88" s="13"/>
      <c r="F88" s="11"/>
      <c r="G88" s="38">
        <f t="shared" si="7"/>
        <v>0</v>
      </c>
      <c r="H88" s="40"/>
      <c r="Q88" s="4">
        <v>504</v>
      </c>
      <c r="R88" s="5" t="s">
        <v>46</v>
      </c>
      <c r="T88" s="5" t="str">
        <f t="shared" si="10"/>
        <v>單位名稱　熱舞社</v>
      </c>
      <c r="U88" s="6">
        <f t="shared" si="8"/>
        <v>504</v>
      </c>
    </row>
    <row r="89" spans="1:21" ht="16.5" customHeight="1" thickTop="1" thickBot="1" x14ac:dyDescent="0.35">
      <c r="A89" s="12"/>
      <c r="B89" s="1"/>
      <c r="C89" s="1"/>
      <c r="D89" s="1"/>
      <c r="E89" s="13"/>
      <c r="F89" s="11"/>
      <c r="G89" s="38">
        <f t="shared" si="7"/>
        <v>0</v>
      </c>
      <c r="H89" s="40"/>
      <c r="Q89" s="4">
        <v>505</v>
      </c>
      <c r="R89" s="5" t="s">
        <v>246</v>
      </c>
      <c r="T89" s="5" t="str">
        <f t="shared" si="10"/>
        <v>單位名稱　象棋社（停）</v>
      </c>
      <c r="U89" s="6">
        <f t="shared" si="8"/>
        <v>505</v>
      </c>
    </row>
    <row r="90" spans="1:21" ht="16.5" customHeight="1" thickTop="1" thickBot="1" x14ac:dyDescent="0.35">
      <c r="A90" s="12"/>
      <c r="B90" s="1"/>
      <c r="C90" s="1"/>
      <c r="D90" s="1"/>
      <c r="E90" s="13"/>
      <c r="F90" s="11"/>
      <c r="G90" s="38">
        <f t="shared" si="7"/>
        <v>0</v>
      </c>
      <c r="H90" s="40"/>
      <c r="Q90" s="4">
        <v>506</v>
      </c>
      <c r="R90" s="5" t="s">
        <v>382</v>
      </c>
      <c r="T90" s="5" t="str">
        <f t="shared" si="10"/>
        <v>單位名稱　中東肚皮舞社（停）</v>
      </c>
      <c r="U90" s="6">
        <f t="shared" si="8"/>
        <v>506</v>
      </c>
    </row>
    <row r="91" spans="1:21" ht="16.5" customHeight="1" thickTop="1" thickBot="1" x14ac:dyDescent="0.35">
      <c r="A91" s="12"/>
      <c r="B91" s="1"/>
      <c r="C91" s="1"/>
      <c r="D91" s="1"/>
      <c r="E91" s="13"/>
      <c r="F91" s="11"/>
      <c r="G91" s="38">
        <f t="shared" si="7"/>
        <v>0</v>
      </c>
      <c r="H91" s="40"/>
      <c r="Q91" s="4">
        <v>507</v>
      </c>
      <c r="R91" s="5" t="s">
        <v>247</v>
      </c>
      <c r="T91" s="5" t="str">
        <f t="shared" si="10"/>
        <v>單位名稱　橋藝社（停）</v>
      </c>
      <c r="U91" s="6">
        <f t="shared" si="8"/>
        <v>507</v>
      </c>
    </row>
    <row r="92" spans="1:21" ht="16.5" customHeight="1" thickTop="1" thickBot="1" x14ac:dyDescent="0.35">
      <c r="A92" s="12"/>
      <c r="B92" s="1"/>
      <c r="C92" s="1"/>
      <c r="D92" s="1"/>
      <c r="E92" s="13"/>
      <c r="F92" s="11"/>
      <c r="G92" s="38">
        <f t="shared" si="7"/>
        <v>0</v>
      </c>
      <c r="H92" s="40"/>
      <c r="Q92" s="4">
        <v>508</v>
      </c>
      <c r="R92" s="5" t="s">
        <v>330</v>
      </c>
      <c r="T92" s="5" t="str">
        <f t="shared" si="10"/>
        <v>單位名稱　魔術社</v>
      </c>
      <c r="U92" s="6">
        <f t="shared" si="8"/>
        <v>508</v>
      </c>
    </row>
    <row r="93" spans="1:21" ht="16.5" customHeight="1" thickTop="1" thickBot="1" x14ac:dyDescent="0.35">
      <c r="A93" s="12"/>
      <c r="B93" s="1"/>
      <c r="C93" s="1"/>
      <c r="D93" s="1"/>
      <c r="E93" s="13"/>
      <c r="F93" s="11"/>
      <c r="G93" s="38"/>
      <c r="H93" s="40"/>
      <c r="Q93" s="4">
        <v>509</v>
      </c>
      <c r="R93" s="5" t="s">
        <v>400</v>
      </c>
      <c r="T93" s="5" t="str">
        <f t="shared" si="10"/>
        <v>單位名稱　益智桌遊玩聚社</v>
      </c>
      <c r="U93" s="6">
        <f t="shared" si="8"/>
        <v>509</v>
      </c>
    </row>
    <row r="94" spans="1:21" ht="16.5" customHeight="1" thickTop="1" thickBot="1" x14ac:dyDescent="0.35">
      <c r="A94" s="12"/>
      <c r="B94" s="1"/>
      <c r="C94" s="1"/>
      <c r="D94" s="1"/>
      <c r="E94" s="13"/>
      <c r="F94" s="11"/>
      <c r="G94" s="38"/>
      <c r="H94" s="40"/>
      <c r="Q94" s="4">
        <v>510</v>
      </c>
      <c r="R94" s="5" t="s">
        <v>335</v>
      </c>
      <c r="T94" s="5" t="str">
        <f t="shared" si="10"/>
        <v>單位名稱　電子飛鏢社</v>
      </c>
      <c r="U94" s="6">
        <f t="shared" si="8"/>
        <v>510</v>
      </c>
    </row>
    <row r="95" spans="1:21" ht="16.5" customHeight="1" thickTop="1" thickBot="1" x14ac:dyDescent="0.35">
      <c r="A95" s="12"/>
      <c r="B95" s="1"/>
      <c r="C95" s="1"/>
      <c r="D95" s="1"/>
      <c r="E95" s="13"/>
      <c r="F95" s="11"/>
      <c r="G95" s="38">
        <f t="shared" si="7"/>
        <v>0</v>
      </c>
      <c r="H95" s="40"/>
      <c r="Q95" s="4">
        <v>511</v>
      </c>
      <c r="R95" s="5" t="s">
        <v>370</v>
      </c>
      <c r="T95" s="5" t="str">
        <f t="shared" si="10"/>
        <v>單位名稱　態度劍玉社（停）</v>
      </c>
      <c r="U95" s="6">
        <f t="shared" si="8"/>
        <v>511</v>
      </c>
    </row>
    <row r="96" spans="1:21" ht="16.5" customHeight="1" thickTop="1" thickBot="1" x14ac:dyDescent="0.35">
      <c r="A96" s="12"/>
      <c r="B96" s="1"/>
      <c r="C96" s="1"/>
      <c r="D96" s="1"/>
      <c r="E96" s="13"/>
      <c r="F96" s="11"/>
      <c r="G96" s="38">
        <f t="shared" si="7"/>
        <v>0</v>
      </c>
      <c r="H96" s="40"/>
      <c r="Q96" s="4">
        <v>512</v>
      </c>
      <c r="R96" s="5" t="s">
        <v>337</v>
      </c>
      <c r="T96" s="5" t="str">
        <f t="shared" si="10"/>
        <v>單位名稱　火舞魅力研究社</v>
      </c>
      <c r="U96" s="6">
        <f t="shared" si="8"/>
        <v>512</v>
      </c>
    </row>
    <row r="97" spans="1:21" ht="16.5" customHeight="1" thickTop="1" thickBot="1" x14ac:dyDescent="0.35">
      <c r="A97" s="12"/>
      <c r="B97" s="1"/>
      <c r="C97" s="1"/>
      <c r="D97" s="1"/>
      <c r="E97" s="13"/>
      <c r="F97" s="11"/>
      <c r="G97" s="38">
        <f t="shared" si="7"/>
        <v>0</v>
      </c>
      <c r="H97" s="40"/>
      <c r="T97" s="5" t="s">
        <v>386</v>
      </c>
      <c r="U97" s="6">
        <f t="shared" ref="U97:U111" si="11">Q97</f>
        <v>0</v>
      </c>
    </row>
    <row r="98" spans="1:21" ht="16.5" customHeight="1" thickTop="1" thickBot="1" x14ac:dyDescent="0.35">
      <c r="A98" s="12"/>
      <c r="B98" s="1"/>
      <c r="C98" s="1"/>
      <c r="D98" s="1"/>
      <c r="E98" s="13"/>
      <c r="F98" s="11"/>
      <c r="G98" s="38">
        <f t="shared" si="7"/>
        <v>0</v>
      </c>
      <c r="H98" s="40"/>
      <c r="Q98" s="4">
        <v>601</v>
      </c>
      <c r="R98" s="5" t="s">
        <v>383</v>
      </c>
      <c r="T98" s="5" t="str">
        <f t="shared" ref="T98:T111" si="12">$R$4&amp;"　"&amp;R98</f>
        <v>單位名稱　手語社</v>
      </c>
      <c r="U98" s="6">
        <f t="shared" si="11"/>
        <v>601</v>
      </c>
    </row>
    <row r="99" spans="1:21" ht="16.5" customHeight="1" thickTop="1" thickBot="1" x14ac:dyDescent="0.35">
      <c r="A99" s="12"/>
      <c r="B99" s="1"/>
      <c r="C99" s="1"/>
      <c r="D99" s="1"/>
      <c r="E99" s="13"/>
      <c r="F99" s="11"/>
      <c r="G99" s="38">
        <f t="shared" si="7"/>
        <v>0</v>
      </c>
      <c r="H99" s="40"/>
      <c r="Q99" s="4">
        <v>602</v>
      </c>
      <c r="R99" s="5" t="s">
        <v>42</v>
      </c>
      <c r="T99" s="5" t="str">
        <f t="shared" si="12"/>
        <v>單位名稱　宜風劇坊話劇社</v>
      </c>
      <c r="U99" s="6">
        <f t="shared" si="11"/>
        <v>602</v>
      </c>
    </row>
    <row r="100" spans="1:21" ht="16.5" customHeight="1" thickTop="1" thickBot="1" x14ac:dyDescent="0.35">
      <c r="A100" s="12"/>
      <c r="B100" s="1"/>
      <c r="C100" s="1"/>
      <c r="D100" s="1"/>
      <c r="E100" s="13"/>
      <c r="F100" s="11"/>
      <c r="G100" s="38">
        <f t="shared" si="7"/>
        <v>0</v>
      </c>
      <c r="H100" s="40"/>
      <c r="Q100" s="4">
        <v>603</v>
      </c>
      <c r="R100" s="5" t="s">
        <v>117</v>
      </c>
      <c r="T100" s="5" t="str">
        <f t="shared" si="12"/>
        <v>單位名稱　旅遊規劃研究社</v>
      </c>
      <c r="U100" s="6">
        <f t="shared" si="11"/>
        <v>603</v>
      </c>
    </row>
    <row r="101" spans="1:21" ht="16.5" customHeight="1" thickTop="1" thickBot="1" x14ac:dyDescent="0.35">
      <c r="A101" s="12"/>
      <c r="B101" s="1"/>
      <c r="C101" s="1"/>
      <c r="D101" s="1"/>
      <c r="E101" s="13"/>
      <c r="F101" s="11"/>
      <c r="G101" s="41">
        <f t="shared" si="7"/>
        <v>0</v>
      </c>
      <c r="H101" s="40"/>
      <c r="Q101" s="4">
        <v>604</v>
      </c>
      <c r="R101" s="5" t="s">
        <v>41</v>
      </c>
      <c r="T101" s="5" t="str">
        <f t="shared" si="12"/>
        <v>單位名稱　動漫社</v>
      </c>
      <c r="U101" s="6">
        <f t="shared" si="11"/>
        <v>604</v>
      </c>
    </row>
    <row r="102" spans="1:21" ht="16.5" customHeight="1" thickTop="1" thickBot="1" x14ac:dyDescent="0.35">
      <c r="A102" s="12"/>
      <c r="B102" s="1"/>
      <c r="C102" s="1"/>
      <c r="D102" s="1"/>
      <c r="E102" s="13"/>
      <c r="F102" s="11"/>
      <c r="G102" s="41">
        <f t="shared" si="7"/>
        <v>0</v>
      </c>
      <c r="H102" s="40"/>
      <c r="Q102" s="4">
        <v>605</v>
      </c>
      <c r="R102" s="5" t="s">
        <v>40</v>
      </c>
      <c r="T102" s="5" t="str">
        <f t="shared" si="12"/>
        <v>單位名稱　啄木鳥環境工作隊</v>
      </c>
      <c r="U102" s="6">
        <f t="shared" si="11"/>
        <v>605</v>
      </c>
    </row>
    <row r="103" spans="1:21" ht="16.5" customHeight="1" thickTop="1" thickBot="1" x14ac:dyDescent="0.35">
      <c r="A103" s="17"/>
      <c r="B103" s="18"/>
      <c r="C103" s="18"/>
      <c r="D103" s="18"/>
      <c r="E103" s="19"/>
      <c r="F103" s="20"/>
      <c r="G103" s="42">
        <f t="shared" si="7"/>
        <v>0</v>
      </c>
      <c r="H103" s="37"/>
      <c r="Q103" s="4">
        <v>606</v>
      </c>
      <c r="R103" s="5" t="s">
        <v>39</v>
      </c>
      <c r="T103" s="5" t="str">
        <f t="shared" si="12"/>
        <v>單位名稱　尊重生命社</v>
      </c>
      <c r="U103" s="6">
        <f t="shared" si="11"/>
        <v>606</v>
      </c>
    </row>
    <row r="104" spans="1:21" ht="16.5" customHeight="1" thickBot="1" x14ac:dyDescent="0.35">
      <c r="A104" s="7"/>
      <c r="B104" s="8"/>
      <c r="C104" s="8"/>
      <c r="D104" s="8"/>
      <c r="E104" s="9"/>
      <c r="F104" s="10"/>
      <c r="G104" s="38">
        <f t="shared" si="7"/>
        <v>0</v>
      </c>
      <c r="H104" s="39"/>
      <c r="Q104" s="4">
        <v>607</v>
      </c>
      <c r="R104" s="5" t="s">
        <v>248</v>
      </c>
      <c r="T104" s="5" t="str">
        <f t="shared" si="12"/>
        <v>單位名稱　歌仔戲社（停）</v>
      </c>
      <c r="U104" s="6">
        <f t="shared" si="11"/>
        <v>607</v>
      </c>
    </row>
    <row r="105" spans="1:21" ht="16.5" customHeight="1" thickTop="1" thickBot="1" x14ac:dyDescent="0.35">
      <c r="A105" s="12"/>
      <c r="B105" s="1"/>
      <c r="C105" s="1"/>
      <c r="D105" s="1"/>
      <c r="E105" s="13"/>
      <c r="F105" s="11"/>
      <c r="G105" s="38">
        <f t="shared" si="7"/>
        <v>0</v>
      </c>
      <c r="H105" s="40"/>
      <c r="Q105" s="4">
        <v>608</v>
      </c>
      <c r="R105" s="5" t="s">
        <v>118</v>
      </c>
      <c r="T105" s="5" t="str">
        <f t="shared" si="12"/>
        <v>單位名稱　教育服務暨未來發展研究社</v>
      </c>
      <c r="U105" s="6">
        <f t="shared" si="11"/>
        <v>608</v>
      </c>
    </row>
    <row r="106" spans="1:21" ht="16.5" customHeight="1" thickTop="1" thickBot="1" x14ac:dyDescent="0.35">
      <c r="A106" s="12"/>
      <c r="B106" s="1"/>
      <c r="C106" s="1"/>
      <c r="D106" s="1"/>
      <c r="E106" s="13"/>
      <c r="F106" s="11"/>
      <c r="G106" s="38">
        <f t="shared" si="7"/>
        <v>0</v>
      </c>
      <c r="H106" s="40"/>
      <c r="Q106" s="4">
        <v>609</v>
      </c>
      <c r="R106" s="5" t="s">
        <v>384</v>
      </c>
      <c r="T106" s="5" t="str">
        <f t="shared" si="12"/>
        <v>單位名稱　動力機械研究社（停）</v>
      </c>
      <c r="U106" s="6">
        <f t="shared" si="11"/>
        <v>609</v>
      </c>
    </row>
    <row r="107" spans="1:21" ht="16.5" customHeight="1" thickTop="1" thickBot="1" x14ac:dyDescent="0.35">
      <c r="A107" s="12"/>
      <c r="B107" s="1"/>
      <c r="C107" s="1"/>
      <c r="D107" s="1"/>
      <c r="E107" s="13"/>
      <c r="F107" s="11"/>
      <c r="G107" s="38">
        <f t="shared" si="7"/>
        <v>0</v>
      </c>
      <c r="H107" s="40"/>
      <c r="Q107" s="4">
        <v>610</v>
      </c>
      <c r="R107" s="5" t="s">
        <v>243</v>
      </c>
      <c r="T107" s="5" t="str">
        <f t="shared" si="12"/>
        <v>單位名稱　異同夢想社</v>
      </c>
      <c r="U107" s="6">
        <f t="shared" si="11"/>
        <v>610</v>
      </c>
    </row>
    <row r="108" spans="1:21" ht="16.5" customHeight="1" thickTop="1" thickBot="1" x14ac:dyDescent="0.35">
      <c r="A108" s="12"/>
      <c r="B108" s="1"/>
      <c r="C108" s="1"/>
      <c r="D108" s="1"/>
      <c r="E108" s="13"/>
      <c r="F108" s="11"/>
      <c r="G108" s="38"/>
      <c r="H108" s="40"/>
      <c r="Q108" s="4">
        <v>611</v>
      </c>
      <c r="R108" s="5" t="s">
        <v>283</v>
      </c>
      <c r="T108" s="5" t="str">
        <f t="shared" si="12"/>
        <v>單位名稱　A.I 靜宜小組（停）</v>
      </c>
      <c r="U108" s="6">
        <f t="shared" si="11"/>
        <v>611</v>
      </c>
    </row>
    <row r="109" spans="1:21" ht="16.5" customHeight="1" thickTop="1" thickBot="1" x14ac:dyDescent="0.35">
      <c r="A109" s="12"/>
      <c r="B109" s="1"/>
      <c r="C109" s="1"/>
      <c r="D109" s="1"/>
      <c r="E109" s="13"/>
      <c r="F109" s="11"/>
      <c r="G109" s="38"/>
      <c r="H109" s="40"/>
      <c r="Q109" s="4">
        <v>612</v>
      </c>
      <c r="R109" s="5" t="s">
        <v>265</v>
      </c>
      <c r="T109" s="5" t="str">
        <f t="shared" si="12"/>
        <v>單位名稱　靜宜尋根樹</v>
      </c>
      <c r="U109" s="6">
        <f t="shared" si="11"/>
        <v>612</v>
      </c>
    </row>
    <row r="110" spans="1:21" ht="16.5" customHeight="1" thickTop="1" thickBot="1" x14ac:dyDescent="0.35">
      <c r="A110" s="12"/>
      <c r="B110" s="1"/>
      <c r="C110" s="1"/>
      <c r="D110" s="1"/>
      <c r="E110" s="13"/>
      <c r="F110" s="11"/>
      <c r="G110" s="38">
        <f t="shared" si="7"/>
        <v>0</v>
      </c>
      <c r="H110" s="40"/>
      <c r="Q110" s="4">
        <v>613</v>
      </c>
      <c r="R110" s="5" t="s">
        <v>385</v>
      </c>
      <c r="T110" s="5" t="str">
        <f t="shared" si="12"/>
        <v>單位名稱　創新創業社（停）</v>
      </c>
      <c r="U110" s="6">
        <f t="shared" si="11"/>
        <v>613</v>
      </c>
    </row>
    <row r="111" spans="1:21" ht="16.5" customHeight="1" thickTop="1" thickBot="1" x14ac:dyDescent="0.35">
      <c r="A111" s="12"/>
      <c r="B111" s="1"/>
      <c r="C111" s="1"/>
      <c r="D111" s="1"/>
      <c r="E111" s="13"/>
      <c r="F111" s="11"/>
      <c r="G111" s="38">
        <f t="shared" si="7"/>
        <v>0</v>
      </c>
      <c r="H111" s="40"/>
      <c r="Q111" s="4">
        <v>614</v>
      </c>
      <c r="R111" s="5" t="s">
        <v>280</v>
      </c>
      <c r="T111" s="5" t="str">
        <f t="shared" si="12"/>
        <v>單位名稱　全方面CEO培育社</v>
      </c>
      <c r="U111" s="6">
        <f t="shared" si="11"/>
        <v>614</v>
      </c>
    </row>
    <row r="112" spans="1:21" ht="16.5" customHeight="1" thickTop="1" thickBot="1" x14ac:dyDescent="0.35">
      <c r="A112" s="12"/>
      <c r="B112" s="1"/>
      <c r="C112" s="1"/>
      <c r="D112" s="1"/>
      <c r="E112" s="13"/>
      <c r="F112" s="11"/>
      <c r="G112" s="38">
        <f t="shared" si="7"/>
        <v>0</v>
      </c>
      <c r="H112" s="40"/>
      <c r="R112" s="5"/>
      <c r="T112" s="5" t="s">
        <v>387</v>
      </c>
      <c r="U112" s="6">
        <f t="shared" ref="U112:U135" si="13">Q112</f>
        <v>0</v>
      </c>
    </row>
    <row r="113" spans="1:21" ht="16.5" customHeight="1" thickTop="1" thickBot="1" x14ac:dyDescent="0.35">
      <c r="A113" s="12"/>
      <c r="B113" s="1"/>
      <c r="C113" s="1"/>
      <c r="D113" s="1"/>
      <c r="E113" s="13"/>
      <c r="F113" s="11"/>
      <c r="G113" s="38">
        <f t="shared" si="7"/>
        <v>0</v>
      </c>
      <c r="H113" s="40"/>
      <c r="Q113" s="4">
        <v>701</v>
      </c>
      <c r="R113" s="5" t="s">
        <v>267</v>
      </c>
      <c r="T113" s="5" t="str">
        <f t="shared" ref="T113:T129" si="14">$R$4&amp;"　"&amp;R113</f>
        <v>單位名稱　台灣文史采風社（停）</v>
      </c>
      <c r="U113" s="6">
        <f t="shared" si="13"/>
        <v>701</v>
      </c>
    </row>
    <row r="114" spans="1:21" ht="16.5" customHeight="1" thickTop="1" thickBot="1" x14ac:dyDescent="0.35">
      <c r="A114" s="12"/>
      <c r="B114" s="1"/>
      <c r="C114" s="1"/>
      <c r="D114" s="1"/>
      <c r="E114" s="13"/>
      <c r="F114" s="11"/>
      <c r="G114" s="38">
        <f t="shared" si="7"/>
        <v>0</v>
      </c>
      <c r="H114" s="40"/>
      <c r="Q114" s="4">
        <v>702</v>
      </c>
      <c r="R114" s="5" t="s">
        <v>388</v>
      </c>
      <c r="T114" s="5" t="str">
        <f t="shared" si="14"/>
        <v>單位名稱　廣播社（停）</v>
      </c>
      <c r="U114" s="6">
        <f t="shared" si="13"/>
        <v>702</v>
      </c>
    </row>
    <row r="115" spans="1:21" ht="16.5" customHeight="1" thickTop="1" thickBot="1" x14ac:dyDescent="0.35">
      <c r="A115" s="12"/>
      <c r="B115" s="1"/>
      <c r="C115" s="1"/>
      <c r="D115" s="1"/>
      <c r="E115" s="13"/>
      <c r="F115" s="11"/>
      <c r="G115" s="38">
        <f t="shared" si="7"/>
        <v>0</v>
      </c>
      <c r="H115" s="40"/>
      <c r="Q115" s="4">
        <v>703</v>
      </c>
      <c r="R115" s="5" t="s">
        <v>97</v>
      </c>
      <c r="T115" s="5" t="str">
        <f t="shared" si="14"/>
        <v>單位名稱　金融證券研究社</v>
      </c>
      <c r="U115" s="6">
        <f t="shared" si="13"/>
        <v>703</v>
      </c>
    </row>
    <row r="116" spans="1:21" ht="16.5" customHeight="1" thickTop="1" thickBot="1" x14ac:dyDescent="0.35">
      <c r="A116" s="12"/>
      <c r="B116" s="1"/>
      <c r="C116" s="1"/>
      <c r="D116" s="1"/>
      <c r="E116" s="13"/>
      <c r="F116" s="11"/>
      <c r="G116" s="38">
        <f t="shared" si="7"/>
        <v>0</v>
      </c>
      <c r="H116" s="40"/>
      <c r="Q116" s="4">
        <v>704</v>
      </c>
      <c r="R116" s="5" t="s">
        <v>389</v>
      </c>
      <c r="T116" s="5" t="str">
        <f t="shared" si="14"/>
        <v>單位名稱　健言社（停）</v>
      </c>
      <c r="U116" s="6">
        <f t="shared" si="13"/>
        <v>704</v>
      </c>
    </row>
    <row r="117" spans="1:21" ht="16.5" customHeight="1" thickTop="1" thickBot="1" x14ac:dyDescent="0.35">
      <c r="A117" s="12"/>
      <c r="B117" s="1"/>
      <c r="C117" s="1"/>
      <c r="D117" s="1"/>
      <c r="E117" s="13"/>
      <c r="F117" s="11"/>
      <c r="G117" s="38">
        <f t="shared" si="7"/>
        <v>0</v>
      </c>
      <c r="H117" s="40"/>
      <c r="Q117" s="4">
        <v>705</v>
      </c>
      <c r="R117" s="5" t="s">
        <v>94</v>
      </c>
      <c r="T117" s="5" t="str">
        <f t="shared" si="14"/>
        <v>單位名稱　美工社</v>
      </c>
      <c r="U117" s="6">
        <f t="shared" si="13"/>
        <v>705</v>
      </c>
    </row>
    <row r="118" spans="1:21" ht="16.5" customHeight="1" thickTop="1" thickBot="1" x14ac:dyDescent="0.35">
      <c r="A118" s="12"/>
      <c r="B118" s="1"/>
      <c r="C118" s="1"/>
      <c r="D118" s="1"/>
      <c r="E118" s="13"/>
      <c r="F118" s="11"/>
      <c r="G118" s="38">
        <f t="shared" si="7"/>
        <v>0</v>
      </c>
      <c r="H118" s="40"/>
      <c r="Q118" s="4">
        <v>706</v>
      </c>
      <c r="R118" s="5" t="s">
        <v>92</v>
      </c>
      <c r="T118" s="5" t="str">
        <f t="shared" si="14"/>
        <v>單位名稱　國畫社</v>
      </c>
      <c r="U118" s="6">
        <f t="shared" si="13"/>
        <v>706</v>
      </c>
    </row>
    <row r="119" spans="1:21" ht="16.5" customHeight="1" thickTop="1" thickBot="1" x14ac:dyDescent="0.35">
      <c r="A119" s="12"/>
      <c r="B119" s="1"/>
      <c r="C119" s="1"/>
      <c r="D119" s="1"/>
      <c r="E119" s="13"/>
      <c r="F119" s="11"/>
      <c r="G119" s="38">
        <f t="shared" si="7"/>
        <v>0</v>
      </c>
      <c r="H119" s="40"/>
      <c r="Q119" s="4">
        <v>707</v>
      </c>
      <c r="R119" s="5" t="s">
        <v>249</v>
      </c>
      <c r="T119" s="5" t="str">
        <f t="shared" si="14"/>
        <v>單位名稱　電腦研習社（停）</v>
      </c>
      <c r="U119" s="6">
        <f t="shared" si="13"/>
        <v>707</v>
      </c>
    </row>
    <row r="120" spans="1:21" ht="16.5" customHeight="1" thickTop="1" thickBot="1" x14ac:dyDescent="0.35">
      <c r="A120" s="12"/>
      <c r="B120" s="1"/>
      <c r="C120" s="1"/>
      <c r="D120" s="1"/>
      <c r="E120" s="13"/>
      <c r="F120" s="11"/>
      <c r="G120" s="38">
        <f t="shared" si="7"/>
        <v>0</v>
      </c>
      <c r="H120" s="40"/>
      <c r="Q120" s="4">
        <v>708</v>
      </c>
      <c r="R120" s="5" t="s">
        <v>89</v>
      </c>
      <c r="T120" s="5" t="str">
        <f t="shared" si="14"/>
        <v>單位名稱　電影社</v>
      </c>
      <c r="U120" s="6">
        <f t="shared" si="13"/>
        <v>708</v>
      </c>
    </row>
    <row r="121" spans="1:21" ht="16.5" customHeight="1" thickTop="1" thickBot="1" x14ac:dyDescent="0.35">
      <c r="A121" s="12"/>
      <c r="B121" s="1"/>
      <c r="C121" s="1"/>
      <c r="D121" s="1"/>
      <c r="E121" s="13"/>
      <c r="F121" s="11"/>
      <c r="G121" s="38">
        <f t="shared" si="7"/>
        <v>0</v>
      </c>
      <c r="H121" s="40"/>
      <c r="Q121" s="4">
        <v>709</v>
      </c>
      <c r="R121" s="5" t="s">
        <v>241</v>
      </c>
      <c r="T121" s="5" t="str">
        <f t="shared" si="14"/>
        <v>單位名稱　編輯研究社（停）</v>
      </c>
      <c r="U121" s="6">
        <f t="shared" si="13"/>
        <v>709</v>
      </c>
    </row>
    <row r="122" spans="1:21" ht="16.5" customHeight="1" thickTop="1" thickBot="1" x14ac:dyDescent="0.35">
      <c r="A122" s="12"/>
      <c r="B122" s="1"/>
      <c r="C122" s="1"/>
      <c r="D122" s="1"/>
      <c r="E122" s="13"/>
      <c r="F122" s="11"/>
      <c r="G122" s="38">
        <f t="shared" si="7"/>
        <v>0</v>
      </c>
      <c r="H122" s="40"/>
      <c r="Q122" s="4">
        <v>710</v>
      </c>
      <c r="R122" s="5" t="s">
        <v>119</v>
      </c>
      <c r="T122" s="5" t="str">
        <f t="shared" si="14"/>
        <v>單位名稱　攝影社</v>
      </c>
      <c r="U122" s="6">
        <f t="shared" si="13"/>
        <v>710</v>
      </c>
    </row>
    <row r="123" spans="1:21" ht="16.5" customHeight="1" thickTop="1" thickBot="1" x14ac:dyDescent="0.35">
      <c r="A123" s="12"/>
      <c r="B123" s="1"/>
      <c r="C123" s="1"/>
      <c r="D123" s="1"/>
      <c r="E123" s="13"/>
      <c r="F123" s="11"/>
      <c r="G123" s="38">
        <f t="shared" si="7"/>
        <v>0</v>
      </c>
      <c r="H123" s="40"/>
      <c r="Q123" s="4">
        <v>711</v>
      </c>
      <c r="R123" s="5" t="s">
        <v>250</v>
      </c>
      <c r="T123" s="5" t="str">
        <f t="shared" si="14"/>
        <v>單位名稱　回原社（停）</v>
      </c>
      <c r="U123" s="6">
        <f t="shared" si="13"/>
        <v>711</v>
      </c>
    </row>
    <row r="124" spans="1:21" ht="16.5" customHeight="1" thickTop="1" thickBot="1" x14ac:dyDescent="0.35">
      <c r="A124" s="12"/>
      <c r="B124" s="1"/>
      <c r="C124" s="1"/>
      <c r="D124" s="1"/>
      <c r="E124" s="13"/>
      <c r="F124" s="11"/>
      <c r="G124" s="38"/>
      <c r="H124" s="40"/>
      <c r="Q124" s="4">
        <v>712</v>
      </c>
      <c r="R124" s="5" t="s">
        <v>273</v>
      </c>
      <c r="T124" s="5" t="str">
        <f t="shared" si="14"/>
        <v>單位名稱　書法篆刻社</v>
      </c>
      <c r="U124" s="6">
        <f t="shared" si="13"/>
        <v>712</v>
      </c>
    </row>
    <row r="125" spans="1:21" ht="16.5" customHeight="1" thickTop="1" thickBot="1" x14ac:dyDescent="0.35">
      <c r="A125" s="12"/>
      <c r="B125" s="1"/>
      <c r="C125" s="1"/>
      <c r="D125" s="1"/>
      <c r="E125" s="13"/>
      <c r="F125" s="11"/>
      <c r="G125" s="38">
        <f t="shared" si="7"/>
        <v>0</v>
      </c>
      <c r="H125" s="40"/>
      <c r="Q125" s="4">
        <v>713</v>
      </c>
      <c r="R125" s="5" t="s">
        <v>406</v>
      </c>
      <c r="T125" s="5" t="str">
        <f t="shared" si="14"/>
        <v>單位名稱　辯論社</v>
      </c>
      <c r="U125" s="6">
        <f t="shared" si="13"/>
        <v>713</v>
      </c>
    </row>
    <row r="126" spans="1:21" ht="16.5" customHeight="1" thickTop="1" thickBot="1" x14ac:dyDescent="0.35">
      <c r="A126" s="12"/>
      <c r="B126" s="1"/>
      <c r="C126" s="1"/>
      <c r="D126" s="1"/>
      <c r="E126" s="13"/>
      <c r="F126" s="11"/>
      <c r="G126" s="38">
        <f t="shared" si="7"/>
        <v>0</v>
      </c>
      <c r="H126" s="40"/>
      <c r="Q126" s="4">
        <v>714</v>
      </c>
      <c r="R126" s="5" t="s">
        <v>279</v>
      </c>
      <c r="T126" s="5" t="str">
        <f t="shared" si="14"/>
        <v>單位名稱　飲料調製社</v>
      </c>
      <c r="U126" s="6">
        <f t="shared" si="13"/>
        <v>714</v>
      </c>
    </row>
    <row r="127" spans="1:21" ht="16.5" customHeight="1" thickTop="1" thickBot="1" x14ac:dyDescent="0.35">
      <c r="A127" s="12"/>
      <c r="B127" s="1"/>
      <c r="C127" s="1"/>
      <c r="D127" s="1"/>
      <c r="E127" s="13"/>
      <c r="F127" s="11"/>
      <c r="G127" s="38">
        <f t="shared" si="7"/>
        <v>0</v>
      </c>
      <c r="H127" s="40"/>
      <c r="Q127" s="4">
        <v>715</v>
      </c>
      <c r="R127" s="5" t="s">
        <v>327</v>
      </c>
      <c r="T127" s="5" t="str">
        <f t="shared" si="14"/>
        <v>單位名稱　圍棋社</v>
      </c>
      <c r="U127" s="6">
        <f t="shared" si="13"/>
        <v>715</v>
      </c>
    </row>
    <row r="128" spans="1:21" ht="16.5" customHeight="1" thickTop="1" thickBot="1" x14ac:dyDescent="0.35">
      <c r="A128" s="12"/>
      <c r="B128" s="1"/>
      <c r="C128" s="1"/>
      <c r="D128" s="1"/>
      <c r="E128" s="13"/>
      <c r="F128" s="11"/>
      <c r="G128" s="38">
        <f t="shared" si="7"/>
        <v>0</v>
      </c>
      <c r="H128" s="40"/>
      <c r="Q128" s="4">
        <v>716</v>
      </c>
      <c r="R128" s="5" t="s">
        <v>390</v>
      </c>
      <c r="T128" s="5" t="str">
        <f t="shared" si="14"/>
        <v>單位名稱　新媒體製作社</v>
      </c>
      <c r="U128" s="6">
        <f t="shared" si="13"/>
        <v>716</v>
      </c>
    </row>
    <row r="129" spans="1:21" ht="16.5" customHeight="1" thickTop="1" thickBot="1" x14ac:dyDescent="0.35">
      <c r="A129" s="12"/>
      <c r="B129" s="1"/>
      <c r="C129" s="1"/>
      <c r="D129" s="1"/>
      <c r="E129" s="13"/>
      <c r="F129" s="11"/>
      <c r="G129" s="38">
        <f t="shared" si="7"/>
        <v>0</v>
      </c>
      <c r="H129" s="40"/>
      <c r="Q129" s="4">
        <v>717</v>
      </c>
      <c r="R129" s="5" t="s">
        <v>391</v>
      </c>
      <c r="T129" s="5" t="str">
        <f t="shared" si="14"/>
        <v>單位名稱　轆詩社</v>
      </c>
      <c r="U129" s="6">
        <f t="shared" si="13"/>
        <v>717</v>
      </c>
    </row>
    <row r="130" spans="1:21" ht="16.5" customHeight="1" thickTop="1" thickBot="1" x14ac:dyDescent="0.35">
      <c r="A130" s="12"/>
      <c r="B130" s="1"/>
      <c r="C130" s="1"/>
      <c r="D130" s="1"/>
      <c r="E130" s="13"/>
      <c r="F130" s="11"/>
      <c r="G130" s="38">
        <f t="shared" si="7"/>
        <v>0</v>
      </c>
      <c r="H130" s="40"/>
      <c r="R130" s="5"/>
      <c r="T130" s="5" t="s">
        <v>155</v>
      </c>
      <c r="U130" s="6">
        <f t="shared" si="13"/>
        <v>0</v>
      </c>
    </row>
    <row r="131" spans="1:21" ht="16.5" customHeight="1" thickTop="1" thickBot="1" x14ac:dyDescent="0.35">
      <c r="A131" s="12"/>
      <c r="B131" s="1"/>
      <c r="C131" s="1"/>
      <c r="D131" s="1"/>
      <c r="E131" s="13"/>
      <c r="F131" s="11"/>
      <c r="G131" s="38">
        <f t="shared" si="7"/>
        <v>0</v>
      </c>
      <c r="H131" s="40"/>
      <c r="Q131" s="4">
        <v>801</v>
      </c>
      <c r="R131" s="5" t="s">
        <v>240</v>
      </c>
      <c r="T131" s="5" t="str">
        <f t="shared" ref="T131:T138" si="15">$R$4&amp;"　"&amp;R131</f>
        <v>單位名稱　宜蘭地區校友會（停）</v>
      </c>
      <c r="U131" s="6">
        <f t="shared" si="13"/>
        <v>801</v>
      </c>
    </row>
    <row r="132" spans="1:21" ht="16.5" customHeight="1" thickTop="1" thickBot="1" x14ac:dyDescent="0.35">
      <c r="A132" s="12"/>
      <c r="B132" s="1"/>
      <c r="C132" s="1"/>
      <c r="D132" s="1"/>
      <c r="E132" s="13"/>
      <c r="F132" s="11"/>
      <c r="G132" s="38">
        <f t="shared" si="7"/>
        <v>0</v>
      </c>
      <c r="H132" s="40"/>
      <c r="Q132" s="4">
        <v>802</v>
      </c>
      <c r="R132" s="5" t="s">
        <v>251</v>
      </c>
      <c r="T132" s="5" t="str">
        <f t="shared" si="15"/>
        <v>單位名稱　花蓮地區花友會（停）</v>
      </c>
      <c r="U132" s="6">
        <f t="shared" si="13"/>
        <v>802</v>
      </c>
    </row>
    <row r="133" spans="1:21" ht="16.5" customHeight="1" thickTop="1" thickBot="1" x14ac:dyDescent="0.35">
      <c r="A133" s="12"/>
      <c r="B133" s="1"/>
      <c r="C133" s="1"/>
      <c r="D133" s="1"/>
      <c r="E133" s="13"/>
      <c r="F133" s="11"/>
      <c r="G133" s="38">
        <f t="shared" si="7"/>
        <v>0</v>
      </c>
      <c r="H133" s="40"/>
      <c r="Q133" s="4">
        <v>803</v>
      </c>
      <c r="R133" s="5" t="s">
        <v>232</v>
      </c>
      <c r="T133" s="5" t="str">
        <f t="shared" si="15"/>
        <v>單位名稱　雲林嘉義地區校友會</v>
      </c>
      <c r="U133" s="6">
        <f t="shared" si="13"/>
        <v>803</v>
      </c>
    </row>
    <row r="134" spans="1:21" ht="16.5" customHeight="1" thickTop="1" thickBot="1" x14ac:dyDescent="0.35">
      <c r="A134" s="12"/>
      <c r="B134" s="1"/>
      <c r="C134" s="1"/>
      <c r="D134" s="1"/>
      <c r="E134" s="13"/>
      <c r="F134" s="11"/>
      <c r="G134" s="38">
        <f t="shared" si="7"/>
        <v>0</v>
      </c>
      <c r="H134" s="40"/>
      <c r="Q134" s="4">
        <v>804</v>
      </c>
      <c r="R134" s="5" t="s">
        <v>79</v>
      </c>
      <c r="T134" s="5" t="str">
        <f t="shared" si="15"/>
        <v>單位名稱　轉學生聯誼會</v>
      </c>
      <c r="U134" s="6">
        <f t="shared" si="13"/>
        <v>804</v>
      </c>
    </row>
    <row r="135" spans="1:21" ht="16.5" customHeight="1" thickTop="1" thickBot="1" x14ac:dyDescent="0.35">
      <c r="A135" s="12"/>
      <c r="B135" s="1"/>
      <c r="C135" s="1"/>
      <c r="D135" s="1"/>
      <c r="E135" s="13"/>
      <c r="F135" s="11"/>
      <c r="G135" s="38">
        <f t="shared" si="7"/>
        <v>0</v>
      </c>
      <c r="H135" s="40"/>
      <c r="Q135" s="4">
        <v>805</v>
      </c>
      <c r="R135" s="5" t="s">
        <v>120</v>
      </c>
      <c r="T135" s="5" t="str">
        <f t="shared" si="15"/>
        <v>單位名稱　海外僑生聯誼會</v>
      </c>
      <c r="U135" s="6">
        <f t="shared" si="13"/>
        <v>805</v>
      </c>
    </row>
    <row r="136" spans="1:21" ht="16.5" customHeight="1" thickTop="1" thickBot="1" x14ac:dyDescent="0.35">
      <c r="A136" s="12"/>
      <c r="B136" s="1"/>
      <c r="C136" s="1"/>
      <c r="D136" s="1"/>
      <c r="E136" s="13"/>
      <c r="F136" s="11"/>
      <c r="G136" s="38">
        <f t="shared" si="7"/>
        <v>0</v>
      </c>
      <c r="H136" s="40"/>
      <c r="Q136" s="4">
        <v>806</v>
      </c>
      <c r="R136" s="5" t="s">
        <v>121</v>
      </c>
      <c r="T136" s="5" t="str">
        <f t="shared" si="15"/>
        <v>單位名稱　原住民聲音社</v>
      </c>
      <c r="U136" s="6">
        <f t="shared" ref="U136:U163" si="16">Q136</f>
        <v>806</v>
      </c>
    </row>
    <row r="137" spans="1:21" ht="16.5" customHeight="1" thickTop="1" thickBot="1" x14ac:dyDescent="0.35">
      <c r="A137" s="12"/>
      <c r="B137" s="1"/>
      <c r="C137" s="1"/>
      <c r="D137" s="1"/>
      <c r="E137" s="13"/>
      <c r="F137" s="11"/>
      <c r="G137" s="38">
        <f t="shared" si="7"/>
        <v>0</v>
      </c>
      <c r="H137" s="40"/>
      <c r="Q137" s="4">
        <v>807</v>
      </c>
      <c r="R137" s="5" t="s">
        <v>270</v>
      </c>
      <c r="T137" s="5" t="str">
        <f t="shared" si="15"/>
        <v>單位名稱　陸生聯誼會</v>
      </c>
      <c r="U137" s="6">
        <f t="shared" si="16"/>
        <v>807</v>
      </c>
    </row>
    <row r="138" spans="1:21" ht="16.5" customHeight="1" thickTop="1" thickBot="1" x14ac:dyDescent="0.35">
      <c r="A138" s="12"/>
      <c r="B138" s="1"/>
      <c r="C138" s="1"/>
      <c r="D138" s="1"/>
      <c r="E138" s="13"/>
      <c r="F138" s="11"/>
      <c r="G138" s="38">
        <f t="shared" si="7"/>
        <v>0</v>
      </c>
      <c r="H138" s="40"/>
      <c r="Q138" s="4">
        <v>808</v>
      </c>
      <c r="R138" s="5" t="s">
        <v>392</v>
      </c>
      <c r="T138" s="5" t="str">
        <f t="shared" si="15"/>
        <v>單位名稱　南部地區校友聯誼會</v>
      </c>
      <c r="U138" s="6">
        <f t="shared" si="16"/>
        <v>808</v>
      </c>
    </row>
    <row r="139" spans="1:21" ht="16.5" customHeight="1" thickTop="1" thickBot="1" x14ac:dyDescent="0.35">
      <c r="A139" s="12"/>
      <c r="B139" s="1"/>
      <c r="C139" s="1"/>
      <c r="D139" s="1"/>
      <c r="E139" s="13"/>
      <c r="F139" s="11"/>
      <c r="G139" s="38">
        <f t="shared" si="7"/>
        <v>0</v>
      </c>
      <c r="H139" s="40"/>
      <c r="R139" s="5"/>
      <c r="T139" s="5" t="s">
        <v>156</v>
      </c>
      <c r="U139" s="6">
        <f t="shared" si="16"/>
        <v>0</v>
      </c>
    </row>
    <row r="140" spans="1:21" ht="16.5" customHeight="1" thickTop="1" thickBot="1" x14ac:dyDescent="0.35">
      <c r="A140" s="12"/>
      <c r="B140" s="1"/>
      <c r="C140" s="1"/>
      <c r="D140" s="1"/>
      <c r="E140" s="13"/>
      <c r="F140" s="11"/>
      <c r="G140" s="38">
        <f t="shared" si="7"/>
        <v>0</v>
      </c>
      <c r="H140" s="40"/>
      <c r="Q140" s="4">
        <v>901</v>
      </c>
      <c r="R140" s="5" t="s">
        <v>73</v>
      </c>
      <c r="T140" s="5" t="str">
        <f t="shared" ref="T140:T163" si="17">$R$4&amp;"　"&amp;R140</f>
        <v>單位名稱　八極拳社</v>
      </c>
      <c r="U140" s="6">
        <f t="shared" si="16"/>
        <v>901</v>
      </c>
    </row>
    <row r="141" spans="1:21" ht="16.5" customHeight="1" thickTop="1" thickBot="1" x14ac:dyDescent="0.35">
      <c r="A141" s="12"/>
      <c r="B141" s="1"/>
      <c r="C141" s="1"/>
      <c r="D141" s="1"/>
      <c r="E141" s="13"/>
      <c r="F141" s="11"/>
      <c r="G141" s="38">
        <f t="shared" si="7"/>
        <v>0</v>
      </c>
      <c r="H141" s="40"/>
      <c r="Q141" s="4">
        <v>902</v>
      </c>
      <c r="R141" s="5" t="s">
        <v>70</v>
      </c>
      <c r="T141" s="5" t="str">
        <f t="shared" si="17"/>
        <v>單位名稱　羽球社</v>
      </c>
      <c r="U141" s="6">
        <f t="shared" si="16"/>
        <v>902</v>
      </c>
    </row>
    <row r="142" spans="1:21" ht="16.5" customHeight="1" thickTop="1" thickBot="1" x14ac:dyDescent="0.35">
      <c r="A142" s="12"/>
      <c r="B142" s="1"/>
      <c r="C142" s="1"/>
      <c r="D142" s="1"/>
      <c r="E142" s="13"/>
      <c r="F142" s="11"/>
      <c r="G142" s="38">
        <f t="shared" ref="G142:G153" si="18">IF(ISBLANK(H142),,$F142-$H142)</f>
        <v>0</v>
      </c>
      <c r="H142" s="40"/>
      <c r="Q142" s="4">
        <v>903</v>
      </c>
      <c r="R142" s="5" t="s">
        <v>252</v>
      </c>
      <c r="T142" s="5" t="str">
        <f t="shared" si="17"/>
        <v>單位名稱　西洋劍社（停）</v>
      </c>
      <c r="U142" s="6">
        <f t="shared" si="16"/>
        <v>903</v>
      </c>
    </row>
    <row r="143" spans="1:21" ht="16.5" customHeight="1" thickTop="1" thickBot="1" x14ac:dyDescent="0.35">
      <c r="A143" s="12"/>
      <c r="B143" s="1"/>
      <c r="C143" s="1"/>
      <c r="D143" s="1"/>
      <c r="E143" s="13"/>
      <c r="F143" s="11"/>
      <c r="G143" s="38">
        <f t="shared" si="18"/>
        <v>0</v>
      </c>
      <c r="H143" s="40"/>
      <c r="Q143" s="4">
        <v>904</v>
      </c>
      <c r="R143" s="5" t="s">
        <v>253</v>
      </c>
      <c r="T143" s="5" t="str">
        <f t="shared" si="17"/>
        <v>單位名稱　足球社（停）</v>
      </c>
      <c r="U143" s="6">
        <f t="shared" si="16"/>
        <v>904</v>
      </c>
    </row>
    <row r="144" spans="1:21" ht="16.5" customHeight="1" thickTop="1" thickBot="1" x14ac:dyDescent="0.35">
      <c r="A144" s="12"/>
      <c r="B144" s="1"/>
      <c r="C144" s="1"/>
      <c r="D144" s="1"/>
      <c r="E144" s="13"/>
      <c r="F144" s="11"/>
      <c r="G144" s="38">
        <f t="shared" si="18"/>
        <v>0</v>
      </c>
      <c r="H144" s="40"/>
      <c r="Q144" s="4">
        <v>905</v>
      </c>
      <c r="R144" s="5" t="s">
        <v>254</v>
      </c>
      <c r="T144" s="5" t="str">
        <f t="shared" si="17"/>
        <v>單位名稱　游泳社（停）</v>
      </c>
      <c r="U144" s="6">
        <f t="shared" si="16"/>
        <v>905</v>
      </c>
    </row>
    <row r="145" spans="1:21" ht="16.5" customHeight="1" thickTop="1" thickBot="1" x14ac:dyDescent="0.35">
      <c r="A145" s="12"/>
      <c r="B145" s="1"/>
      <c r="C145" s="1"/>
      <c r="D145" s="1"/>
      <c r="E145" s="13"/>
      <c r="F145" s="11"/>
      <c r="G145" s="38">
        <f t="shared" si="18"/>
        <v>0</v>
      </c>
      <c r="H145" s="40"/>
      <c r="Q145" s="4">
        <v>906</v>
      </c>
      <c r="R145" s="5" t="s">
        <v>62</v>
      </c>
      <c r="T145" s="5" t="str">
        <f t="shared" si="17"/>
        <v>單位名稱　空手道社</v>
      </c>
      <c r="U145" s="6">
        <f t="shared" si="16"/>
        <v>906</v>
      </c>
    </row>
    <row r="146" spans="1:21" ht="16.5" customHeight="1" thickTop="1" thickBot="1" x14ac:dyDescent="0.35">
      <c r="A146" s="12"/>
      <c r="B146" s="1"/>
      <c r="C146" s="1"/>
      <c r="D146" s="1"/>
      <c r="E146" s="13"/>
      <c r="F146" s="11"/>
      <c r="G146" s="38">
        <f t="shared" si="18"/>
        <v>0</v>
      </c>
      <c r="H146" s="40"/>
      <c r="Q146" s="4">
        <v>907</v>
      </c>
      <c r="R146" s="5" t="s">
        <v>59</v>
      </c>
      <c r="T146" s="5" t="str">
        <f t="shared" si="17"/>
        <v>單位名稱　飛輪社</v>
      </c>
      <c r="U146" s="6">
        <f t="shared" si="16"/>
        <v>907</v>
      </c>
    </row>
    <row r="147" spans="1:21" ht="16.5" customHeight="1" thickTop="1" thickBot="1" x14ac:dyDescent="0.35">
      <c r="A147" s="12"/>
      <c r="B147" s="1"/>
      <c r="C147" s="1"/>
      <c r="D147" s="1"/>
      <c r="E147" s="13"/>
      <c r="F147" s="11"/>
      <c r="G147" s="38">
        <f t="shared" si="18"/>
        <v>0</v>
      </c>
      <c r="H147" s="40"/>
      <c r="Q147" s="4">
        <v>908</v>
      </c>
      <c r="R147" s="5" t="s">
        <v>255</v>
      </c>
      <c r="T147" s="5" t="str">
        <f t="shared" si="17"/>
        <v>單位名稱　國術社（停）</v>
      </c>
      <c r="U147" s="6">
        <f t="shared" si="16"/>
        <v>908</v>
      </c>
    </row>
    <row r="148" spans="1:21" ht="16.5" customHeight="1" thickTop="1" thickBot="1" x14ac:dyDescent="0.35">
      <c r="A148" s="12"/>
      <c r="B148" s="1"/>
      <c r="C148" s="1"/>
      <c r="D148" s="1"/>
      <c r="E148" s="13"/>
      <c r="F148" s="11"/>
      <c r="G148" s="38">
        <f t="shared" si="18"/>
        <v>0</v>
      </c>
      <c r="H148" s="40"/>
      <c r="Q148" s="4">
        <v>909</v>
      </c>
      <c r="R148" s="5" t="s">
        <v>56</v>
      </c>
      <c r="T148" s="5" t="str">
        <f t="shared" si="17"/>
        <v>單位名稱　網球社</v>
      </c>
      <c r="U148" s="6">
        <f t="shared" si="16"/>
        <v>909</v>
      </c>
    </row>
    <row r="149" spans="1:21" ht="16.5" customHeight="1" thickTop="1" thickBot="1" x14ac:dyDescent="0.35">
      <c r="A149" s="12"/>
      <c r="B149" s="1"/>
      <c r="C149" s="1"/>
      <c r="D149" s="1"/>
      <c r="E149" s="13"/>
      <c r="F149" s="11"/>
      <c r="G149" s="38">
        <f t="shared" si="18"/>
        <v>0</v>
      </c>
      <c r="H149" s="40"/>
      <c r="Q149" s="4">
        <v>910</v>
      </c>
      <c r="R149" s="5" t="s">
        <v>256</v>
      </c>
      <c r="T149" s="5" t="str">
        <f t="shared" si="17"/>
        <v>單位名稱　撞球社（停）</v>
      </c>
      <c r="U149" s="6">
        <f t="shared" si="16"/>
        <v>910</v>
      </c>
    </row>
    <row r="150" spans="1:21" ht="16.5" customHeight="1" thickTop="1" thickBot="1" x14ac:dyDescent="0.35">
      <c r="A150" s="12"/>
      <c r="B150" s="1"/>
      <c r="C150" s="1"/>
      <c r="D150" s="1"/>
      <c r="E150" s="13"/>
      <c r="F150" s="11"/>
      <c r="G150" s="38">
        <f t="shared" si="18"/>
        <v>0</v>
      </c>
      <c r="H150" s="40"/>
      <c r="Q150" s="4">
        <v>911</v>
      </c>
      <c r="R150" s="5" t="s">
        <v>237</v>
      </c>
      <c r="T150" s="5" t="str">
        <f t="shared" si="17"/>
        <v>單位名稱　棒球社</v>
      </c>
      <c r="U150" s="6">
        <f t="shared" si="16"/>
        <v>911</v>
      </c>
    </row>
    <row r="151" spans="1:21" ht="16.5" customHeight="1" thickTop="1" thickBot="1" x14ac:dyDescent="0.35">
      <c r="A151" s="12"/>
      <c r="B151" s="1"/>
      <c r="C151" s="1"/>
      <c r="D151" s="1"/>
      <c r="E151" s="13"/>
      <c r="F151" s="11"/>
      <c r="G151" s="38">
        <f t="shared" si="18"/>
        <v>0</v>
      </c>
      <c r="H151" s="40"/>
      <c r="Q151" s="4">
        <v>912</v>
      </c>
      <c r="R151" s="5" t="s">
        <v>257</v>
      </c>
      <c r="T151" s="5" t="str">
        <f t="shared" si="17"/>
        <v>單位名稱　柔道社（停）</v>
      </c>
      <c r="U151" s="6">
        <f t="shared" si="16"/>
        <v>912</v>
      </c>
    </row>
    <row r="152" spans="1:21" ht="16.5" customHeight="1" thickTop="1" thickBot="1" x14ac:dyDescent="0.35">
      <c r="A152" s="12"/>
      <c r="B152" s="1"/>
      <c r="C152" s="1"/>
      <c r="D152" s="1"/>
      <c r="E152" s="13"/>
      <c r="F152" s="11"/>
      <c r="G152" s="38">
        <f t="shared" si="18"/>
        <v>0</v>
      </c>
      <c r="H152" s="40"/>
      <c r="Q152" s="4">
        <v>913</v>
      </c>
      <c r="R152" s="5" t="s">
        <v>258</v>
      </c>
      <c r="T152" s="5" t="str">
        <f t="shared" si="17"/>
        <v>單位名稱　跆拳道社（停）</v>
      </c>
      <c r="U152" s="6">
        <f t="shared" si="16"/>
        <v>913</v>
      </c>
    </row>
    <row r="153" spans="1:21" ht="16.5" customHeight="1" thickTop="1" thickBot="1" x14ac:dyDescent="0.35">
      <c r="A153" s="17"/>
      <c r="B153" s="18"/>
      <c r="C153" s="18"/>
      <c r="D153" s="18"/>
      <c r="E153" s="19"/>
      <c r="F153" s="20"/>
      <c r="G153" s="42">
        <f t="shared" si="18"/>
        <v>0</v>
      </c>
      <c r="H153" s="37"/>
      <c r="Q153" s="4">
        <v>914</v>
      </c>
      <c r="R153" s="5" t="s">
        <v>259</v>
      </c>
      <c r="T153" s="5" t="str">
        <f t="shared" si="17"/>
        <v>單位名稱　滑板社（停）</v>
      </c>
      <c r="U153" s="6">
        <f t="shared" si="16"/>
        <v>914</v>
      </c>
    </row>
    <row r="154" spans="1:21" x14ac:dyDescent="0.3">
      <c r="Q154" s="4">
        <v>915</v>
      </c>
      <c r="R154" s="5" t="s">
        <v>268</v>
      </c>
      <c r="T154" s="5" t="str">
        <f t="shared" si="17"/>
        <v>單位名稱　滑動生命社（停）</v>
      </c>
      <c r="U154" s="6">
        <f t="shared" si="16"/>
        <v>915</v>
      </c>
    </row>
    <row r="155" spans="1:21" x14ac:dyDescent="0.3">
      <c r="Q155" s="4">
        <v>916</v>
      </c>
      <c r="R155" s="5" t="s">
        <v>238</v>
      </c>
      <c r="T155" s="5" t="str">
        <f t="shared" si="17"/>
        <v>單位名稱　居劍社</v>
      </c>
      <c r="U155" s="6">
        <f t="shared" si="16"/>
        <v>916</v>
      </c>
    </row>
    <row r="156" spans="1:21" x14ac:dyDescent="0.3">
      <c r="Q156" s="4">
        <v>917</v>
      </c>
      <c r="R156" s="5" t="s">
        <v>269</v>
      </c>
      <c r="T156" s="5" t="str">
        <f t="shared" si="17"/>
        <v>單位名稱　白鶴拳社（停）</v>
      </c>
      <c r="U156" s="6">
        <f t="shared" si="16"/>
        <v>917</v>
      </c>
    </row>
    <row r="157" spans="1:21" x14ac:dyDescent="0.3">
      <c r="Q157" s="4">
        <v>918</v>
      </c>
      <c r="R157" s="5" t="s">
        <v>282</v>
      </c>
      <c r="T157" s="5" t="str">
        <f t="shared" si="17"/>
        <v>單位名稱　保齡球社（停）</v>
      </c>
      <c r="U157" s="6">
        <f t="shared" si="16"/>
        <v>918</v>
      </c>
    </row>
    <row r="158" spans="1:21" x14ac:dyDescent="0.3">
      <c r="Q158" s="4">
        <v>919</v>
      </c>
      <c r="R158" s="5" t="s">
        <v>274</v>
      </c>
      <c r="T158" s="5" t="str">
        <f t="shared" si="17"/>
        <v>單位名稱　慢速壘球社</v>
      </c>
      <c r="U158" s="6">
        <f t="shared" si="16"/>
        <v>919</v>
      </c>
    </row>
    <row r="159" spans="1:21" x14ac:dyDescent="0.3">
      <c r="Q159" s="4">
        <v>920</v>
      </c>
      <c r="R159" s="5" t="s">
        <v>276</v>
      </c>
      <c r="T159" s="5" t="str">
        <f t="shared" si="17"/>
        <v>單位名稱　生存遊戲社</v>
      </c>
      <c r="U159" s="6">
        <f t="shared" si="16"/>
        <v>920</v>
      </c>
    </row>
    <row r="160" spans="1:21" x14ac:dyDescent="0.3">
      <c r="Q160" s="4">
        <v>921</v>
      </c>
      <c r="R160" s="5" t="s">
        <v>393</v>
      </c>
      <c r="T160" s="5" t="str">
        <f t="shared" si="17"/>
        <v>單位名稱　籃球社</v>
      </c>
      <c r="U160" s="6">
        <f t="shared" si="16"/>
        <v>921</v>
      </c>
    </row>
    <row r="161" spans="17:21" x14ac:dyDescent="0.3">
      <c r="Q161" s="4">
        <v>922</v>
      </c>
      <c r="R161" s="5" t="s">
        <v>395</v>
      </c>
      <c r="T161" s="5" t="str">
        <f t="shared" si="17"/>
        <v>單位名稱　排球社</v>
      </c>
      <c r="U161" s="6">
        <f t="shared" si="16"/>
        <v>922</v>
      </c>
    </row>
    <row r="162" spans="17:21" x14ac:dyDescent="0.3">
      <c r="Q162" s="4">
        <v>923</v>
      </c>
      <c r="R162" s="5" t="s">
        <v>394</v>
      </c>
      <c r="T162" s="5" t="str">
        <f t="shared" si="17"/>
        <v>單位名稱　飛盤社</v>
      </c>
      <c r="U162" s="6">
        <f t="shared" si="16"/>
        <v>923</v>
      </c>
    </row>
    <row r="163" spans="17:21" x14ac:dyDescent="0.3">
      <c r="R163" s="5" t="s">
        <v>420</v>
      </c>
      <c r="T163" s="5" t="str">
        <f t="shared" si="17"/>
        <v>單位名稱　路跑社</v>
      </c>
      <c r="U163" s="6">
        <f t="shared" si="16"/>
        <v>0</v>
      </c>
    </row>
  </sheetData>
  <protectedRanges>
    <protectedRange sqref="A5:F153" name="預算資訊輸入區"/>
    <protectedRange sqref="A2:E3 J2:J3 H1" name="申請資料輸入區"/>
  </protectedRanges>
  <dataConsolidate/>
  <mergeCells count="33">
    <mergeCell ref="A1:D1"/>
    <mergeCell ref="A2:D2"/>
    <mergeCell ref="E1:G1"/>
    <mergeCell ref="A3:D3"/>
    <mergeCell ref="F2:H3"/>
    <mergeCell ref="I1:J1"/>
    <mergeCell ref="I15:K15"/>
    <mergeCell ref="I11:K11"/>
    <mergeCell ref="I14:K14"/>
    <mergeCell ref="I6:K6"/>
    <mergeCell ref="J2:J3"/>
    <mergeCell ref="I2:I3"/>
    <mergeCell ref="I12:K12"/>
    <mergeCell ref="I10:K10"/>
    <mergeCell ref="I13:K13"/>
    <mergeCell ref="I17:K17"/>
    <mergeCell ref="I5:K5"/>
    <mergeCell ref="I7:K7"/>
    <mergeCell ref="I8:K8"/>
    <mergeCell ref="I9:K9"/>
    <mergeCell ref="I16:K16"/>
    <mergeCell ref="I46:K46"/>
    <mergeCell ref="I35:K35"/>
    <mergeCell ref="I36:K36"/>
    <mergeCell ref="I37:K37"/>
    <mergeCell ref="I38:K38"/>
    <mergeCell ref="I39:K39"/>
    <mergeCell ref="I40:K40"/>
    <mergeCell ref="I41:K41"/>
    <mergeCell ref="I42:K42"/>
    <mergeCell ref="I43:K43"/>
    <mergeCell ref="I44:K44"/>
    <mergeCell ref="I45:K45"/>
  </mergeCells>
  <phoneticPr fontId="2" type="noConversion"/>
  <dataValidations xWindow="951" yWindow="584" count="12">
    <dataValidation type="custom" allowBlank="1" showInputMessage="1" showErrorMessage="1" promptTitle="輸入．姓名" prompt="請於右方表格輸入資料！" sqref="F2:H2">
      <formula1>"負責人　"&amp;J2&amp;"　(姓名)"</formula1>
    </dataValidation>
    <dataValidation type="list" showInputMessage="1" showErrorMessage="1" errorTitle="學生行政中心－總務部" error="此格資料為下拉式選單_x000a__x000a_請從中選取對應之項目_x000a_" promptTitle="選擇．下拉清單" prompt="請選擇會議時間" sqref="A3:D3">
      <formula1>$N$5:$N$9</formula1>
    </dataValidation>
    <dataValidation allowBlank="1" showInputMessage="1" showErrorMessage="1" promptTitle="輸入．說明" prompt="「活動款」請填活動名稱，並附上同名企劃書_x000a_「目」的部分請說明金額如何計算" sqref="E5:E153"/>
    <dataValidation type="whole" operator="greaterThanOrEqual" allowBlank="1" showInputMessage="1" showErrorMessage="1" errorTitle="學生行政中心－總務部" error="您輸入的不是數字" promptTitle="輸入．整數" prompt="請輸入款項目編號" sqref="A5:C153">
      <formula1>0</formula1>
    </dataValidation>
    <dataValidation type="list" errorStyle="information" allowBlank="1" showInputMessage="1" promptTitle="選擇．款項" prompt="「款」「項」請下拉選單！_x000a_「目」請自行輸入並分類！" sqref="D5:D153">
      <formula1>$L$5:$L$25</formula1>
    </dataValidation>
    <dataValidation type="whole" allowBlank="1" showInputMessage="1" showErrorMessage="1" errorTitle="學生行政中心－總務部" error="請輸入申請金額，此欄最高300萬！_x000a_請檢查您的申請金額是否有誤！" promptTitle="輸入．金額" prompt="範圍1~300萬元" sqref="F5:F153">
      <formula1>1</formula1>
      <formula2>3000000</formula2>
    </dataValidation>
    <dataValidation type="list" allowBlank="1" showInputMessage="1" showErrorMessage="1" errorTitle="學生行政中心－總務部" error="此格資料為下拉式選單_x000a__x000a_請從中選取對應之項目_x000a_" promptTitle="選擇．下拉清單" prompt="請選擇單位屬性_x000a__x000a_欲查詢貴單位屬性_x000a_請至下方「各屬性總表」查詢_x000a_" sqref="E2">
      <formula1>$S$4:$S$14</formula1>
    </dataValidation>
    <dataValidation allowBlank="1" showInputMessage="1" showErrorMessage="1" promptTitle="議員．專用" prompt="此處由議員修改_x000a_請勿任意更動！" sqref="G5:H153"/>
    <dataValidation allowBlank="1" showInputMessage="1" showErrorMessage="1" promptTitle="輸入．姓名" prompt="請填寫負責人或申請人之資料" sqref="J2"/>
    <dataValidation allowBlank="1" showInputMessage="1" showErrorMessage="1" promptTitle="輸入．單位代號" prompt="如無貴單位之代號_x000a_請自行填寫之" sqref="H1"/>
    <dataValidation type="list" allowBlank="1" showInputMessage="1" showErrorMessage="1" errorTitle="學生行政中心－總務部" error="此格資料為下拉式選單_x000a__x000a_請從中選取對應之項目_x000a_" promptTitle="選擇．下拉清單" prompt="請選擇申請學年度" sqref="A2:D2">
      <formula1>$M$10:$M$15</formula1>
    </dataValidation>
    <dataValidation type="list" errorStyle="warning" allowBlank="1" showInputMessage="1" showErrorMessage="1" errorTitle="學生行政中心－總務部" error="此格資料為下拉式選單_x000a_請從中選取對應之項目_x000a__x000a_如選單中無貴單位名稱_x000a_請自行填寫並修改單位代號" promptTitle="選擇．下拉清單" prompt="請選擇單位名稱" sqref="E3">
      <formula1>$T$4:$T$163</formula1>
    </dataValidation>
  </dataValidations>
  <printOptions horizontalCentered="1"/>
  <pageMargins left="0.39370078740157483" right="0.39370078740157483" top="0.39370078740157483" bottom="0.39370078740157483" header="0.19685039370078741" footer="0.19685039370078741"/>
  <pageSetup paperSize="9" scale="98" orientation="portrait" r:id="rId1"/>
  <headerFooter>
    <oddFooter>&amp;L&amp;G &amp;"標楷體,標準"學生行政中心-總務部 &amp;"標楷體,斜體"製&amp;R申請補助預算表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view="pageBreakPreview" zoomScaleNormal="100" zoomScaleSheetLayoutView="100" workbookViewId="0">
      <pane ySplit="4" topLeftCell="A5" activePane="bottomLeft" state="frozen"/>
      <selection activeCell="E1" sqref="E1:G1"/>
      <selection pane="bottomLeft" activeCell="A5" sqref="A5:L20"/>
    </sheetView>
  </sheetViews>
  <sheetFormatPr defaultRowHeight="16.2" x14ac:dyDescent="0.3"/>
  <cols>
    <col min="1" max="4" width="7.88671875" style="14" customWidth="1"/>
    <col min="5" max="5" width="7.33203125" style="14" customWidth="1"/>
    <col min="6" max="6" width="6.77734375" style="14" customWidth="1"/>
    <col min="7" max="7" width="9.21875" style="14" customWidth="1"/>
    <col min="8" max="8" width="8.88671875" style="14" customWidth="1"/>
    <col min="9" max="9" width="6.6640625" style="14" customWidth="1"/>
    <col min="10" max="12" width="8.88671875" style="14" customWidth="1"/>
  </cols>
  <sheetData>
    <row r="1" spans="1:12" ht="16.5" customHeight="1" thickBot="1" x14ac:dyDescent="0.35">
      <c r="A1" s="105" t="s">
        <v>0</v>
      </c>
      <c r="B1" s="106"/>
      <c r="C1" s="106"/>
      <c r="D1" s="106"/>
      <c r="E1" s="106"/>
      <c r="F1" s="107"/>
      <c r="G1" s="128" t="s">
        <v>275</v>
      </c>
      <c r="H1" s="106"/>
      <c r="I1" s="106"/>
      <c r="J1" s="106"/>
      <c r="K1" s="107"/>
      <c r="L1" s="31" t="str">
        <f>申請補助預算表!H1</f>
        <v>單位代號</v>
      </c>
    </row>
    <row r="2" spans="1:12" ht="16.5" customHeight="1" thickTop="1" x14ac:dyDescent="0.3">
      <c r="A2" s="108" t="str">
        <f>申請補助預算表!A2</f>
        <v>一百零八學年度 ．第一學期</v>
      </c>
      <c r="B2" s="109"/>
      <c r="C2" s="109"/>
      <c r="D2" s="109"/>
      <c r="E2" s="109"/>
      <c r="F2" s="110"/>
      <c r="G2" s="129" t="str">
        <f>申請補助預算表!E2</f>
        <v>單位屬性　　　　　(屬性)</v>
      </c>
      <c r="H2" s="109"/>
      <c r="I2" s="110"/>
      <c r="J2" s="137" t="str">
        <f>申請補助預算表!F2</f>
        <v>負責人　　(姓名)</v>
      </c>
      <c r="K2" s="138"/>
      <c r="L2" s="139"/>
    </row>
    <row r="3" spans="1:12" ht="16.5" customHeight="1" thickBot="1" x14ac:dyDescent="0.35">
      <c r="A3" s="112" t="str">
        <f>申請補助預算表!A3</f>
        <v>□期初 □期中□專案□基金</v>
      </c>
      <c r="B3" s="113"/>
      <c r="C3" s="113"/>
      <c r="D3" s="113"/>
      <c r="E3" s="113"/>
      <c r="F3" s="114"/>
      <c r="G3" s="130" t="str">
        <f>申請補助預算表!E3</f>
        <v>單位名稱　　　　　　　　 　(全名)</v>
      </c>
      <c r="H3" s="131"/>
      <c r="I3" s="132"/>
      <c r="J3" s="178">
        <f>申請補助預算表!F3</f>
        <v>0</v>
      </c>
      <c r="K3" s="179"/>
      <c r="L3" s="180"/>
    </row>
    <row r="4" spans="1:12" ht="16.5" customHeight="1" thickTop="1" thickBot="1" x14ac:dyDescent="0.35">
      <c r="A4" s="32" t="s">
        <v>1</v>
      </c>
      <c r="B4" s="33" t="s">
        <v>2</v>
      </c>
      <c r="C4" s="33" t="s">
        <v>3</v>
      </c>
      <c r="D4" s="122" t="s">
        <v>4</v>
      </c>
      <c r="E4" s="123"/>
      <c r="F4" s="124"/>
      <c r="G4" s="122" t="s">
        <v>5</v>
      </c>
      <c r="H4" s="123"/>
      <c r="I4" s="133"/>
      <c r="J4" s="35" t="s">
        <v>6</v>
      </c>
      <c r="K4" s="36" t="s">
        <v>7</v>
      </c>
      <c r="L4" s="37" t="s">
        <v>25</v>
      </c>
    </row>
    <row r="5" spans="1:12" ht="16.5" customHeight="1" thickBot="1" x14ac:dyDescent="0.35">
      <c r="A5" s="7"/>
      <c r="B5" s="8"/>
      <c r="C5" s="8"/>
      <c r="D5" s="125"/>
      <c r="E5" s="126"/>
      <c r="F5" s="127"/>
      <c r="G5" s="134"/>
      <c r="H5" s="135"/>
      <c r="I5" s="136"/>
      <c r="J5" s="71"/>
      <c r="K5" s="70"/>
      <c r="L5" s="69"/>
    </row>
    <row r="6" spans="1:12" ht="16.5" customHeight="1" thickTop="1" thickBot="1" x14ac:dyDescent="0.35">
      <c r="A6" s="12"/>
      <c r="B6" s="1"/>
      <c r="C6" s="1"/>
      <c r="D6" s="119"/>
      <c r="E6" s="120"/>
      <c r="F6" s="121"/>
      <c r="G6" s="119"/>
      <c r="H6" s="120"/>
      <c r="I6" s="121"/>
      <c r="J6" s="68"/>
      <c r="K6" s="66"/>
      <c r="L6" s="67"/>
    </row>
    <row r="7" spans="1:12" ht="16.5" customHeight="1" thickTop="1" thickBot="1" x14ac:dyDescent="0.35">
      <c r="A7" s="12"/>
      <c r="B7" s="1"/>
      <c r="C7" s="1"/>
      <c r="D7" s="119"/>
      <c r="E7" s="120"/>
      <c r="F7" s="121"/>
      <c r="G7" s="119"/>
      <c r="H7" s="120"/>
      <c r="I7" s="121"/>
      <c r="J7" s="68"/>
      <c r="K7" s="66"/>
      <c r="L7" s="67"/>
    </row>
    <row r="8" spans="1:12" ht="16.5" customHeight="1" thickTop="1" thickBot="1" x14ac:dyDescent="0.35">
      <c r="A8" s="12"/>
      <c r="B8" s="1"/>
      <c r="C8" s="1"/>
      <c r="D8" s="119"/>
      <c r="E8" s="120"/>
      <c r="F8" s="121"/>
      <c r="G8" s="119"/>
      <c r="H8" s="120"/>
      <c r="I8" s="121"/>
      <c r="J8" s="68"/>
      <c r="K8" s="66"/>
      <c r="L8" s="67"/>
    </row>
    <row r="9" spans="1:12" ht="16.5" customHeight="1" thickTop="1" thickBot="1" x14ac:dyDescent="0.35">
      <c r="A9" s="12"/>
      <c r="B9" s="1"/>
      <c r="C9" s="1"/>
      <c r="D9" s="119"/>
      <c r="E9" s="120"/>
      <c r="F9" s="121"/>
      <c r="G9" s="119"/>
      <c r="H9" s="120"/>
      <c r="I9" s="121"/>
      <c r="J9" s="68"/>
      <c r="K9" s="66"/>
      <c r="L9" s="67"/>
    </row>
    <row r="10" spans="1:12" ht="16.5" customHeight="1" thickTop="1" thickBot="1" x14ac:dyDescent="0.35">
      <c r="A10" s="12"/>
      <c r="B10" s="1"/>
      <c r="C10" s="1"/>
      <c r="D10" s="119"/>
      <c r="E10" s="120"/>
      <c r="F10" s="121"/>
      <c r="G10" s="119"/>
      <c r="H10" s="120"/>
      <c r="I10" s="121"/>
      <c r="J10" s="68"/>
      <c r="K10" s="66"/>
      <c r="L10" s="67"/>
    </row>
    <row r="11" spans="1:12" ht="16.5" customHeight="1" thickTop="1" thickBot="1" x14ac:dyDescent="0.35">
      <c r="A11" s="12"/>
      <c r="B11" s="1"/>
      <c r="C11" s="1"/>
      <c r="D11" s="119"/>
      <c r="E11" s="120"/>
      <c r="F11" s="121"/>
      <c r="G11" s="119"/>
      <c r="H11" s="120"/>
      <c r="I11" s="121"/>
      <c r="J11" s="68"/>
      <c r="K11" s="66"/>
      <c r="L11" s="67"/>
    </row>
    <row r="12" spans="1:12" ht="16.5" customHeight="1" thickTop="1" thickBot="1" x14ac:dyDescent="0.35">
      <c r="A12" s="12"/>
      <c r="B12" s="1"/>
      <c r="C12" s="1"/>
      <c r="D12" s="119"/>
      <c r="E12" s="120"/>
      <c r="F12" s="121"/>
      <c r="G12" s="119"/>
      <c r="H12" s="120"/>
      <c r="I12" s="121"/>
      <c r="J12" s="68"/>
      <c r="K12" s="66"/>
      <c r="L12" s="67"/>
    </row>
    <row r="13" spans="1:12" ht="16.5" customHeight="1" thickTop="1" thickBot="1" x14ac:dyDescent="0.35">
      <c r="A13" s="12"/>
      <c r="B13" s="1"/>
      <c r="C13" s="1"/>
      <c r="D13" s="119"/>
      <c r="E13" s="120"/>
      <c r="F13" s="121"/>
      <c r="G13" s="119"/>
      <c r="H13" s="120"/>
      <c r="I13" s="121"/>
      <c r="J13" s="68"/>
      <c r="K13" s="66"/>
      <c r="L13" s="67"/>
    </row>
    <row r="14" spans="1:12" ht="16.5" customHeight="1" thickTop="1" thickBot="1" x14ac:dyDescent="0.35">
      <c r="A14" s="12"/>
      <c r="B14" s="1"/>
      <c r="C14" s="1"/>
      <c r="D14" s="119"/>
      <c r="E14" s="120"/>
      <c r="F14" s="121"/>
      <c r="G14" s="119"/>
      <c r="H14" s="120"/>
      <c r="I14" s="121"/>
      <c r="J14" s="68"/>
      <c r="K14" s="66"/>
      <c r="L14" s="67"/>
    </row>
    <row r="15" spans="1:12" ht="16.5" customHeight="1" thickTop="1" thickBot="1" x14ac:dyDescent="0.35">
      <c r="A15" s="12"/>
      <c r="B15" s="1"/>
      <c r="C15" s="1"/>
      <c r="D15" s="119"/>
      <c r="E15" s="120"/>
      <c r="F15" s="121"/>
      <c r="G15" s="119"/>
      <c r="H15" s="120"/>
      <c r="I15" s="121"/>
      <c r="J15" s="68"/>
      <c r="K15" s="66"/>
      <c r="L15" s="67"/>
    </row>
    <row r="16" spans="1:12" ht="16.5" customHeight="1" thickTop="1" thickBot="1" x14ac:dyDescent="0.35">
      <c r="A16" s="12"/>
      <c r="B16" s="1"/>
      <c r="C16" s="1"/>
      <c r="D16" s="119"/>
      <c r="E16" s="120"/>
      <c r="F16" s="121"/>
      <c r="G16" s="119"/>
      <c r="H16" s="120"/>
      <c r="I16" s="121"/>
      <c r="J16" s="68"/>
      <c r="K16" s="66"/>
      <c r="L16" s="67"/>
    </row>
    <row r="17" spans="1:12" ht="16.5" customHeight="1" thickTop="1" thickBot="1" x14ac:dyDescent="0.35">
      <c r="A17" s="12"/>
      <c r="B17" s="1"/>
      <c r="C17" s="1"/>
      <c r="D17" s="119"/>
      <c r="E17" s="120"/>
      <c r="F17" s="121"/>
      <c r="G17" s="119"/>
      <c r="H17" s="120"/>
      <c r="I17" s="121"/>
      <c r="J17" s="68"/>
      <c r="K17" s="66"/>
      <c r="L17" s="67"/>
    </row>
    <row r="18" spans="1:12" ht="16.5" customHeight="1" thickTop="1" thickBot="1" x14ac:dyDescent="0.35">
      <c r="A18" s="12"/>
      <c r="B18" s="1"/>
      <c r="C18" s="1"/>
      <c r="D18" s="119"/>
      <c r="E18" s="120"/>
      <c r="F18" s="121"/>
      <c r="G18" s="119"/>
      <c r="H18" s="120"/>
      <c r="I18" s="121"/>
      <c r="J18" s="68"/>
      <c r="K18" s="70"/>
      <c r="L18" s="40"/>
    </row>
    <row r="19" spans="1:12" ht="16.5" customHeight="1" thickTop="1" thickBot="1" x14ac:dyDescent="0.35">
      <c r="A19" s="12"/>
      <c r="B19" s="1"/>
      <c r="C19" s="1"/>
      <c r="D19" s="119"/>
      <c r="E19" s="120"/>
      <c r="F19" s="121"/>
      <c r="G19" s="119"/>
      <c r="H19" s="120"/>
      <c r="I19" s="121"/>
      <c r="J19" s="68"/>
      <c r="K19" s="70"/>
      <c r="L19" s="40"/>
    </row>
    <row r="20" spans="1:12" ht="16.5" customHeight="1" thickTop="1" thickBot="1" x14ac:dyDescent="0.35">
      <c r="A20" s="12"/>
      <c r="B20" s="1"/>
      <c r="C20" s="1"/>
      <c r="D20" s="119"/>
      <c r="E20" s="120"/>
      <c r="F20" s="121"/>
      <c r="G20" s="119"/>
      <c r="H20" s="120"/>
      <c r="I20" s="121"/>
      <c r="J20" s="68"/>
      <c r="K20" s="70"/>
      <c r="L20" s="40"/>
    </row>
    <row r="21" spans="1:12" s="78" customFormat="1" ht="16.5" customHeight="1" thickTop="1" thickBot="1" x14ac:dyDescent="0.35">
      <c r="A21" s="77"/>
      <c r="B21" s="76"/>
      <c r="C21" s="76"/>
      <c r="D21" s="75"/>
      <c r="E21" s="74"/>
      <c r="F21" s="73"/>
      <c r="G21" s="75"/>
      <c r="H21" s="74"/>
      <c r="I21" s="73"/>
      <c r="J21" s="72"/>
      <c r="K21" s="70"/>
      <c r="L21" s="43"/>
    </row>
    <row r="22" spans="1:12" s="78" customFormat="1" ht="16.5" customHeight="1" thickTop="1" thickBot="1" x14ac:dyDescent="0.35">
      <c r="A22" s="77"/>
      <c r="B22" s="76"/>
      <c r="C22" s="76"/>
      <c r="D22" s="75"/>
      <c r="E22" s="74"/>
      <c r="F22" s="73"/>
      <c r="G22" s="75"/>
      <c r="H22" s="74"/>
      <c r="I22" s="73"/>
      <c r="J22" s="72"/>
      <c r="K22" s="70"/>
      <c r="L22" s="43"/>
    </row>
    <row r="23" spans="1:12" s="78" customFormat="1" ht="16.5" customHeight="1" thickTop="1" thickBot="1" x14ac:dyDescent="0.35">
      <c r="A23" s="77"/>
      <c r="B23" s="76"/>
      <c r="C23" s="76"/>
      <c r="D23" s="75"/>
      <c r="E23" s="74"/>
      <c r="F23" s="73"/>
      <c r="G23" s="75"/>
      <c r="H23" s="74"/>
      <c r="I23" s="73"/>
      <c r="J23" s="72"/>
      <c r="K23" s="70"/>
      <c r="L23" s="43"/>
    </row>
    <row r="24" spans="1:12" s="78" customFormat="1" ht="16.5" customHeight="1" thickTop="1" thickBot="1" x14ac:dyDescent="0.35">
      <c r="A24" s="77"/>
      <c r="B24" s="76"/>
      <c r="C24" s="76"/>
      <c r="D24" s="75"/>
      <c r="E24" s="74"/>
      <c r="F24" s="73"/>
      <c r="G24" s="75"/>
      <c r="H24" s="74"/>
      <c r="I24" s="73"/>
      <c r="J24" s="72"/>
      <c r="K24" s="70"/>
      <c r="L24" s="43"/>
    </row>
    <row r="25" spans="1:12" s="78" customFormat="1" ht="16.5" customHeight="1" thickTop="1" thickBot="1" x14ac:dyDescent="0.35">
      <c r="A25" s="77"/>
      <c r="B25" s="76"/>
      <c r="C25" s="76"/>
      <c r="D25" s="75"/>
      <c r="E25" s="74"/>
      <c r="F25" s="73"/>
      <c r="G25" s="75"/>
      <c r="H25" s="74"/>
      <c r="I25" s="73"/>
      <c r="J25" s="72"/>
      <c r="K25" s="70"/>
      <c r="L25" s="43"/>
    </row>
    <row r="26" spans="1:12" s="78" customFormat="1" ht="16.5" customHeight="1" thickTop="1" thickBot="1" x14ac:dyDescent="0.35">
      <c r="A26" s="77"/>
      <c r="B26" s="76"/>
      <c r="C26" s="76"/>
      <c r="D26" s="75"/>
      <c r="E26" s="74"/>
      <c r="F26" s="73"/>
      <c r="G26" s="75"/>
      <c r="H26" s="74"/>
      <c r="I26" s="73"/>
      <c r="J26" s="72"/>
      <c r="K26" s="70"/>
      <c r="L26" s="43"/>
    </row>
    <row r="27" spans="1:12" s="78" customFormat="1" ht="16.5" customHeight="1" thickTop="1" thickBot="1" x14ac:dyDescent="0.35">
      <c r="A27" s="77"/>
      <c r="B27" s="76"/>
      <c r="C27" s="76"/>
      <c r="D27" s="75"/>
      <c r="E27" s="74"/>
      <c r="F27" s="73"/>
      <c r="G27" s="75"/>
      <c r="H27" s="74"/>
      <c r="I27" s="73"/>
      <c r="J27" s="72"/>
      <c r="K27" s="70"/>
      <c r="L27" s="43"/>
    </row>
    <row r="28" spans="1:12" s="78" customFormat="1" ht="16.5" customHeight="1" thickTop="1" thickBot="1" x14ac:dyDescent="0.35">
      <c r="A28" s="77"/>
      <c r="B28" s="76"/>
      <c r="C28" s="76"/>
      <c r="D28" s="75"/>
      <c r="E28" s="74"/>
      <c r="F28" s="73"/>
      <c r="G28" s="75"/>
      <c r="H28" s="74"/>
      <c r="I28" s="73"/>
      <c r="J28" s="72"/>
      <c r="K28" s="70"/>
      <c r="L28" s="43"/>
    </row>
    <row r="29" spans="1:12" s="78" customFormat="1" ht="16.5" customHeight="1" thickTop="1" thickBot="1" x14ac:dyDescent="0.35">
      <c r="A29" s="77"/>
      <c r="B29" s="76"/>
      <c r="C29" s="76"/>
      <c r="D29" s="75"/>
      <c r="E29" s="74"/>
      <c r="F29" s="73"/>
      <c r="G29" s="75"/>
      <c r="H29" s="74"/>
      <c r="I29" s="73"/>
      <c r="J29" s="72"/>
      <c r="K29" s="70"/>
      <c r="L29" s="43"/>
    </row>
    <row r="30" spans="1:12" s="78" customFormat="1" ht="16.5" customHeight="1" thickTop="1" thickBot="1" x14ac:dyDescent="0.35">
      <c r="A30" s="77"/>
      <c r="B30" s="76"/>
      <c r="C30" s="76"/>
      <c r="D30" s="75"/>
      <c r="E30" s="74"/>
      <c r="F30" s="73"/>
      <c r="G30" s="75"/>
      <c r="H30" s="74"/>
      <c r="I30" s="73"/>
      <c r="J30" s="72"/>
      <c r="K30" s="70"/>
      <c r="L30" s="43"/>
    </row>
    <row r="31" spans="1:12" s="78" customFormat="1" ht="16.5" customHeight="1" thickTop="1" thickBot="1" x14ac:dyDescent="0.35">
      <c r="A31" s="77"/>
      <c r="B31" s="76"/>
      <c r="C31" s="76"/>
      <c r="D31" s="75"/>
      <c r="E31" s="74"/>
      <c r="F31" s="73"/>
      <c r="G31" s="75"/>
      <c r="H31" s="74"/>
      <c r="I31" s="73"/>
      <c r="J31" s="72"/>
      <c r="K31" s="70"/>
      <c r="L31" s="43"/>
    </row>
    <row r="32" spans="1:12" s="78" customFormat="1" ht="16.5" customHeight="1" thickTop="1" thickBot="1" x14ac:dyDescent="0.35">
      <c r="A32" s="77"/>
      <c r="B32" s="76"/>
      <c r="C32" s="76"/>
      <c r="D32" s="75"/>
      <c r="E32" s="74"/>
      <c r="F32" s="73"/>
      <c r="G32" s="75"/>
      <c r="H32" s="74"/>
      <c r="I32" s="73"/>
      <c r="J32" s="72"/>
      <c r="K32" s="70"/>
      <c r="L32" s="43"/>
    </row>
    <row r="33" spans="1:24" s="78" customFormat="1" ht="16.5" customHeight="1" thickTop="1" thickBot="1" x14ac:dyDescent="0.35">
      <c r="A33" s="77"/>
      <c r="B33" s="76"/>
      <c r="C33" s="76"/>
      <c r="D33" s="75"/>
      <c r="E33" s="74"/>
      <c r="F33" s="73"/>
      <c r="G33" s="75"/>
      <c r="H33" s="74"/>
      <c r="I33" s="73"/>
      <c r="J33" s="72"/>
      <c r="K33" s="70"/>
      <c r="L33" s="43"/>
    </row>
    <row r="34" spans="1:24" s="78" customFormat="1" ht="16.5" customHeight="1" thickTop="1" thickBot="1" x14ac:dyDescent="0.35">
      <c r="A34" s="77"/>
      <c r="B34" s="76"/>
      <c r="C34" s="76"/>
      <c r="D34" s="75"/>
      <c r="E34" s="74"/>
      <c r="F34" s="73"/>
      <c r="G34" s="75"/>
      <c r="H34" s="74"/>
      <c r="I34" s="73"/>
      <c r="J34" s="72"/>
      <c r="K34" s="70"/>
      <c r="L34" s="43"/>
    </row>
    <row r="35" spans="1:24" s="78" customFormat="1" ht="16.5" customHeight="1" thickTop="1" thickBot="1" x14ac:dyDescent="0.35">
      <c r="A35" s="77"/>
      <c r="B35" s="76"/>
      <c r="C35" s="76"/>
      <c r="D35" s="75"/>
      <c r="E35" s="74"/>
      <c r="F35" s="73"/>
      <c r="G35" s="75"/>
      <c r="H35" s="74"/>
      <c r="I35" s="73"/>
      <c r="J35" s="72"/>
      <c r="K35" s="70"/>
      <c r="L35" s="43"/>
    </row>
    <row r="36" spans="1:24" s="78" customFormat="1" ht="16.5" customHeight="1" thickTop="1" thickBot="1" x14ac:dyDescent="0.35">
      <c r="A36" s="77"/>
      <c r="B36" s="76"/>
      <c r="C36" s="76"/>
      <c r="D36" s="75"/>
      <c r="E36" s="74"/>
      <c r="F36" s="73"/>
      <c r="G36" s="75"/>
      <c r="H36" s="74"/>
      <c r="I36" s="73"/>
      <c r="J36" s="72"/>
      <c r="K36" s="70"/>
      <c r="L36" s="43"/>
    </row>
    <row r="37" spans="1:24" s="78" customFormat="1" ht="16.5" customHeight="1" thickTop="1" thickBot="1" x14ac:dyDescent="0.35">
      <c r="A37" s="77"/>
      <c r="B37" s="76"/>
      <c r="C37" s="76"/>
      <c r="D37" s="75"/>
      <c r="E37" s="74"/>
      <c r="F37" s="73"/>
      <c r="G37" s="75"/>
      <c r="H37" s="74"/>
      <c r="I37" s="73"/>
      <c r="J37" s="72"/>
      <c r="K37" s="70"/>
      <c r="L37" s="43"/>
    </row>
    <row r="38" spans="1:24" s="78" customFormat="1" ht="16.5" customHeight="1" thickTop="1" thickBot="1" x14ac:dyDescent="0.35">
      <c r="A38" s="77"/>
      <c r="B38" s="76"/>
      <c r="C38" s="76"/>
      <c r="D38" s="75"/>
      <c r="E38" s="74"/>
      <c r="F38" s="73"/>
      <c r="G38" s="75"/>
      <c r="H38" s="74"/>
      <c r="I38" s="73"/>
      <c r="J38" s="72"/>
      <c r="K38" s="70"/>
      <c r="L38" s="43"/>
    </row>
    <row r="39" spans="1:24" s="78" customFormat="1" ht="16.5" customHeight="1" thickTop="1" thickBot="1" x14ac:dyDescent="0.35">
      <c r="A39" s="77"/>
      <c r="B39" s="76"/>
      <c r="C39" s="76"/>
      <c r="D39" s="75"/>
      <c r="E39" s="74"/>
      <c r="F39" s="73"/>
      <c r="G39" s="75"/>
      <c r="H39" s="74"/>
      <c r="I39" s="73"/>
      <c r="J39" s="72"/>
      <c r="K39" s="70"/>
      <c r="L39" s="43"/>
    </row>
    <row r="40" spans="1:24" s="78" customFormat="1" ht="16.5" customHeight="1" thickTop="1" thickBot="1" x14ac:dyDescent="0.35">
      <c r="A40" s="77"/>
      <c r="B40" s="76"/>
      <c r="C40" s="76"/>
      <c r="D40" s="75"/>
      <c r="E40" s="74"/>
      <c r="F40" s="73"/>
      <c r="G40" s="75"/>
      <c r="H40" s="74"/>
      <c r="I40" s="73"/>
      <c r="J40" s="72"/>
      <c r="K40" s="70"/>
      <c r="L40" s="43"/>
    </row>
    <row r="41" spans="1:24" s="78" customFormat="1" ht="16.5" customHeight="1" thickTop="1" thickBot="1" x14ac:dyDescent="0.35">
      <c r="A41" s="77"/>
      <c r="B41" s="76"/>
      <c r="C41" s="76"/>
      <c r="D41" s="75"/>
      <c r="E41" s="74"/>
      <c r="F41" s="73"/>
      <c r="G41" s="75"/>
      <c r="H41" s="74"/>
      <c r="I41" s="73"/>
      <c r="J41" s="72"/>
      <c r="K41" s="70"/>
      <c r="L41" s="43"/>
    </row>
    <row r="42" spans="1:24" ht="16.5" customHeight="1" thickTop="1" thickBot="1" x14ac:dyDescent="0.35">
      <c r="A42" s="63"/>
      <c r="B42" s="61"/>
      <c r="C42" s="61"/>
      <c r="D42" s="155"/>
      <c r="E42" s="156"/>
      <c r="F42" s="157"/>
      <c r="G42" s="155"/>
      <c r="H42" s="156"/>
      <c r="I42" s="157"/>
      <c r="J42" s="62"/>
      <c r="K42" s="60"/>
      <c r="L42" s="43"/>
    </row>
    <row r="43" spans="1:24" ht="16.5" customHeight="1" thickTop="1" x14ac:dyDescent="0.3">
      <c r="A43" s="163" t="str">
        <f>IF(ISBLANK(J5),"核銷　金額：            佰            拾            萬            仟            佰            拾            元整（大寫）","申請　補助經費總額：　" &amp;TEXT( J5,"[DBNum2]G/通用格式") &amp; "　元整　(大寫)")</f>
        <v>核銷　金額：            佰            拾            萬            仟            佰            拾            元整（大寫）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5"/>
    </row>
    <row r="44" spans="1:24" ht="16.5" customHeight="1" thickBot="1" x14ac:dyDescent="0.35">
      <c r="A44" s="166" t="str">
        <f>IF(ISBLANK(L5),"核銷　金額：            佰            拾            萬            仟            佰            拾            元整（大寫）","法定　補助經費總額：　" &amp;TEXT( L5,"[DBNum2]G/通用格式") &amp; "　元整　(大寫)")</f>
        <v>核銷　金額：            佰            拾            萬            仟            佰            拾            元整（大寫）</v>
      </c>
      <c r="B44" s="167"/>
      <c r="C44" s="167"/>
      <c r="D44" s="167"/>
      <c r="E44" s="167"/>
      <c r="F44" s="167"/>
      <c r="G44" s="167"/>
      <c r="H44" s="167"/>
      <c r="I44" s="167"/>
      <c r="J44" s="167"/>
      <c r="K44" s="167"/>
      <c r="L44" s="168"/>
    </row>
    <row r="45" spans="1:24" ht="16.5" customHeight="1" thickTop="1" thickBot="1" x14ac:dyDescent="0.35">
      <c r="A45" s="161" t="s">
        <v>371</v>
      </c>
      <c r="B45" s="159"/>
      <c r="C45" s="159"/>
      <c r="D45" s="159"/>
      <c r="E45" s="159"/>
      <c r="F45" s="162"/>
      <c r="G45" s="158" t="s">
        <v>157</v>
      </c>
      <c r="H45" s="159"/>
      <c r="I45" s="159"/>
      <c r="J45" s="159"/>
      <c r="K45" s="159"/>
      <c r="L45" s="160"/>
    </row>
    <row r="46" spans="1:24" ht="16.5" customHeight="1" thickTop="1" x14ac:dyDescent="0.3">
      <c r="A46" s="169"/>
      <c r="B46" s="170"/>
      <c r="C46" s="170"/>
      <c r="D46" s="170"/>
      <c r="E46" s="170"/>
      <c r="F46" s="171"/>
      <c r="G46" s="181"/>
      <c r="H46" s="170"/>
      <c r="I46" s="170"/>
      <c r="J46" s="170"/>
      <c r="K46" s="170"/>
      <c r="L46" s="182"/>
    </row>
    <row r="47" spans="1:24" ht="16.5" customHeight="1" x14ac:dyDescent="0.3">
      <c r="A47" s="172"/>
      <c r="B47" s="173"/>
      <c r="C47" s="173"/>
      <c r="D47" s="173"/>
      <c r="E47" s="173"/>
      <c r="F47" s="174"/>
      <c r="G47" s="183"/>
      <c r="H47" s="173"/>
      <c r="I47" s="173"/>
      <c r="J47" s="173"/>
      <c r="K47" s="173"/>
      <c r="L47" s="184"/>
    </row>
    <row r="48" spans="1:24" s="3" customFormat="1" ht="16.5" customHeight="1" thickBot="1" x14ac:dyDescent="0.35">
      <c r="A48" s="175"/>
      <c r="B48" s="176"/>
      <c r="C48" s="176"/>
      <c r="D48" s="176"/>
      <c r="E48" s="176"/>
      <c r="F48" s="177"/>
      <c r="G48" s="185"/>
      <c r="H48" s="176"/>
      <c r="I48" s="176"/>
      <c r="J48" s="176"/>
      <c r="K48" s="176"/>
      <c r="L48" s="186"/>
      <c r="M48"/>
      <c r="N48"/>
      <c r="O48"/>
      <c r="P48"/>
      <c r="Q48"/>
      <c r="R48"/>
      <c r="S48"/>
      <c r="T48"/>
      <c r="U48"/>
      <c r="V48"/>
      <c r="W48"/>
      <c r="X48"/>
    </row>
    <row r="49" spans="1:12" ht="16.5" customHeight="1" thickTop="1" thickBot="1" x14ac:dyDescent="0.35">
      <c r="A49" s="161" t="s">
        <v>416</v>
      </c>
      <c r="B49" s="159"/>
      <c r="C49" s="159"/>
      <c r="D49" s="162"/>
      <c r="E49" s="158" t="s">
        <v>417</v>
      </c>
      <c r="F49" s="159"/>
      <c r="G49" s="159"/>
      <c r="H49" s="162"/>
      <c r="I49" s="159" t="s">
        <v>421</v>
      </c>
      <c r="J49" s="159"/>
      <c r="K49" s="159"/>
      <c r="L49" s="160"/>
    </row>
    <row r="50" spans="1:12" ht="16.5" customHeight="1" thickTop="1" x14ac:dyDescent="0.3">
      <c r="A50" s="140"/>
      <c r="B50" s="141"/>
      <c r="C50" s="141"/>
      <c r="D50" s="142"/>
      <c r="E50" s="149"/>
      <c r="F50" s="141"/>
      <c r="G50" s="141"/>
      <c r="H50" s="142"/>
      <c r="I50" s="141"/>
      <c r="J50" s="141"/>
      <c r="K50" s="141"/>
      <c r="L50" s="152"/>
    </row>
    <row r="51" spans="1:12" ht="16.5" customHeight="1" x14ac:dyDescent="0.3">
      <c r="A51" s="143"/>
      <c r="B51" s="144"/>
      <c r="C51" s="144"/>
      <c r="D51" s="145"/>
      <c r="E51" s="150"/>
      <c r="F51" s="144"/>
      <c r="G51" s="144"/>
      <c r="H51" s="145"/>
      <c r="I51" s="144"/>
      <c r="J51" s="144"/>
      <c r="K51" s="144"/>
      <c r="L51" s="153"/>
    </row>
    <row r="52" spans="1:12" ht="16.5" customHeight="1" thickBot="1" x14ac:dyDescent="0.35">
      <c r="A52" s="146"/>
      <c r="B52" s="147"/>
      <c r="C52" s="147"/>
      <c r="D52" s="148"/>
      <c r="E52" s="151"/>
      <c r="F52" s="147"/>
      <c r="G52" s="147"/>
      <c r="H52" s="148"/>
      <c r="I52" s="147"/>
      <c r="J52" s="147"/>
      <c r="K52" s="147"/>
      <c r="L52" s="154"/>
    </row>
  </sheetData>
  <sheetProtection selectLockedCells="1"/>
  <protectedRanges>
    <protectedRange sqref="G2:H2 A2:F2 J2:L2 A3:F3 H3" name="申請資訊輸入區_1"/>
    <protectedRange sqref="A43 J46:J47 J50" name="核定輸入區_1"/>
    <protectedRange sqref="J5:J41 A5:I18" name="預算資訊輸入區_1"/>
  </protectedRanges>
  <dataConsolidate/>
  <mergeCells count="56">
    <mergeCell ref="A46:F48"/>
    <mergeCell ref="A45:F45"/>
    <mergeCell ref="G12:I12"/>
    <mergeCell ref="J3:L3"/>
    <mergeCell ref="G46:L48"/>
    <mergeCell ref="G14:I14"/>
    <mergeCell ref="D7:F7"/>
    <mergeCell ref="D8:F8"/>
    <mergeCell ref="D6:F6"/>
    <mergeCell ref="D9:F9"/>
    <mergeCell ref="D10:F10"/>
    <mergeCell ref="D12:F12"/>
    <mergeCell ref="D13:F13"/>
    <mergeCell ref="D14:F14"/>
    <mergeCell ref="G13:I13"/>
    <mergeCell ref="G6:I6"/>
    <mergeCell ref="A50:D52"/>
    <mergeCell ref="E50:H52"/>
    <mergeCell ref="I50:L52"/>
    <mergeCell ref="G17:I17"/>
    <mergeCell ref="G18:I18"/>
    <mergeCell ref="G19:I19"/>
    <mergeCell ref="G20:I20"/>
    <mergeCell ref="G42:I42"/>
    <mergeCell ref="G45:L45"/>
    <mergeCell ref="D42:F42"/>
    <mergeCell ref="A49:D49"/>
    <mergeCell ref="E49:H49"/>
    <mergeCell ref="I49:L49"/>
    <mergeCell ref="A43:L43"/>
    <mergeCell ref="A44:L44"/>
    <mergeCell ref="D18:F18"/>
    <mergeCell ref="G1:K1"/>
    <mergeCell ref="G2:I2"/>
    <mergeCell ref="G3:I3"/>
    <mergeCell ref="G4:I4"/>
    <mergeCell ref="G5:I5"/>
    <mergeCell ref="J2:L2"/>
    <mergeCell ref="G7:I7"/>
    <mergeCell ref="G8:I8"/>
    <mergeCell ref="G9:I9"/>
    <mergeCell ref="G10:I10"/>
    <mergeCell ref="G11:I11"/>
    <mergeCell ref="D11:F11"/>
    <mergeCell ref="A1:F1"/>
    <mergeCell ref="A2:F2"/>
    <mergeCell ref="A3:F3"/>
    <mergeCell ref="D4:F4"/>
    <mergeCell ref="D5:F5"/>
    <mergeCell ref="D19:F19"/>
    <mergeCell ref="D20:F20"/>
    <mergeCell ref="G15:I15"/>
    <mergeCell ref="D15:F15"/>
    <mergeCell ref="G16:I16"/>
    <mergeCell ref="D16:F16"/>
    <mergeCell ref="D17:F17"/>
  </mergeCells>
  <phoneticPr fontId="5" type="noConversion"/>
  <dataValidations xWindow="523" yWindow="349" count="4">
    <dataValidation type="whole" allowBlank="1" showInputMessage="1" showErrorMessage="1" errorTitle="學生行政中心－總務部" error="請輸入申請金額，此欄最高300萬！_x000a_請檢查您的申請金額是否有誤！" promptTitle="輸入．金額" prompt="範圍1~300萬元" sqref="J5:J41">
      <formula1>1</formula1>
      <formula2>3000000</formula2>
    </dataValidation>
    <dataValidation type="list" errorStyle="information" allowBlank="1" showInputMessage="1" promptTitle="選擇．款項" prompt="「款」「項」請下拉選單！_x000a_「目」請自行輸入並分類！" sqref="G5:G18">
      <formula1>$O$5:$O$46</formula1>
    </dataValidation>
    <dataValidation type="whole" operator="greaterThanOrEqual" allowBlank="1" showInputMessage="1" showErrorMessage="1" errorTitle="學生行政中心－總務部" error="您輸入的不是數字" promptTitle="輸入．整數" prompt="請輸入款項目編號" sqref="A5:D18">
      <formula1>0</formula1>
    </dataValidation>
    <dataValidation allowBlank="1" showInputMessage="1" showErrorMessage="1" promptTitle="議員．專用" prompt="此處由議員修改_x000a_請勿任意更動！" sqref="K6:K17"/>
  </dataValidations>
  <printOptions horizontalCentered="1"/>
  <pageMargins left="0.24" right="0.24" top="0.39370078740157483" bottom="0.39370078740157483" header="0.19685039370078741" footer="0.19685039370078741"/>
  <pageSetup paperSize="9" scale="95" orientation="portrait" horizontalDpi="200" verticalDpi="200" r:id="rId1"/>
  <headerFooter>
    <oddFooter>&amp;L&amp;G &amp;"標楷體,標準"學生行政中心-總務部 &amp;"標楷體,斜體"製&amp;R法定預算申請表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view="pageBreakPreview" zoomScaleNormal="100" zoomScaleSheetLayoutView="100" workbookViewId="0">
      <selection activeCell="I13" sqref="I13"/>
    </sheetView>
  </sheetViews>
  <sheetFormatPr defaultColWidth="9" defaultRowHeight="16.5" customHeight="1" x14ac:dyDescent="0.3"/>
  <cols>
    <col min="1" max="3" width="2.6640625" style="3" customWidth="1"/>
    <col min="4" max="4" width="21.6640625" style="3" customWidth="1"/>
    <col min="5" max="5" width="36.6640625" style="3" customWidth="1"/>
    <col min="6" max="6" width="9.6640625" style="27" customWidth="1"/>
    <col min="7" max="8" width="9.6640625" style="28" customWidth="1"/>
    <col min="9" max="16384" width="9" style="3"/>
  </cols>
  <sheetData>
    <row r="1" spans="1:8" ht="16.5" customHeight="1" thickBot="1" x14ac:dyDescent="0.35">
      <c r="A1" s="105" t="s">
        <v>0</v>
      </c>
      <c r="B1" s="106"/>
      <c r="C1" s="106"/>
      <c r="D1" s="107"/>
      <c r="E1" s="128" t="s">
        <v>234</v>
      </c>
      <c r="F1" s="106"/>
      <c r="G1" s="107"/>
      <c r="H1" s="31" t="str">
        <f>申請補助預算表!H1</f>
        <v>單位代號</v>
      </c>
    </row>
    <row r="2" spans="1:8" ht="16.5" customHeight="1" thickTop="1" x14ac:dyDescent="0.3">
      <c r="A2" s="108" t="str">
        <f>申請補助預算表!A2</f>
        <v>一百零八學年度 ．第一學期</v>
      </c>
      <c r="B2" s="109"/>
      <c r="C2" s="109"/>
      <c r="D2" s="110"/>
      <c r="E2" s="16" t="str">
        <f>申請補助預算表!E2</f>
        <v>單位屬性　　　　　(屬性)</v>
      </c>
      <c r="F2" s="187" t="str">
        <f>申請補助預算表!F2</f>
        <v>負責人　　(姓名)</v>
      </c>
      <c r="G2" s="188"/>
      <c r="H2" s="189"/>
    </row>
    <row r="3" spans="1:8" ht="16.5" customHeight="1" thickBot="1" x14ac:dyDescent="0.35">
      <c r="A3" s="112" t="str">
        <f>申請補助預算表!A3</f>
        <v>□期初 □期中□專案□基金</v>
      </c>
      <c r="B3" s="113"/>
      <c r="C3" s="113"/>
      <c r="D3" s="114"/>
      <c r="E3" s="15" t="str">
        <f>申請補助預算表!E3</f>
        <v>單位名稱　　　　　　　　 　(全名)</v>
      </c>
      <c r="F3" s="190">
        <f>申請補助預算表!F3</f>
        <v>0</v>
      </c>
      <c r="G3" s="191"/>
      <c r="H3" s="192"/>
    </row>
    <row r="4" spans="1:8" ht="16.5" customHeight="1" thickTop="1" thickBot="1" x14ac:dyDescent="0.35">
      <c r="A4" s="32" t="s">
        <v>1</v>
      </c>
      <c r="B4" s="33" t="s">
        <v>2</v>
      </c>
      <c r="C4" s="33" t="s">
        <v>3</v>
      </c>
      <c r="D4" s="33" t="s">
        <v>4</v>
      </c>
      <c r="E4" s="34" t="s">
        <v>5</v>
      </c>
      <c r="F4" s="35" t="s">
        <v>6</v>
      </c>
      <c r="G4" s="36" t="s">
        <v>7</v>
      </c>
      <c r="H4" s="37" t="s">
        <v>25</v>
      </c>
    </row>
    <row r="5" spans="1:8" ht="28.2" thickBot="1" x14ac:dyDescent="0.35">
      <c r="A5" s="21">
        <v>0</v>
      </c>
      <c r="B5" s="22"/>
      <c r="C5" s="22"/>
      <c r="D5" s="47" t="s">
        <v>235</v>
      </c>
      <c r="E5" s="29" t="s">
        <v>159</v>
      </c>
      <c r="F5" s="23"/>
      <c r="G5" s="44">
        <f>$F5-$H5</f>
        <v>0</v>
      </c>
      <c r="H5" s="45"/>
    </row>
    <row r="6" spans="1:8" ht="42.6" thickTop="1" thickBot="1" x14ac:dyDescent="0.35">
      <c r="A6" s="21">
        <v>1</v>
      </c>
      <c r="B6" s="22"/>
      <c r="C6" s="22"/>
      <c r="D6" s="22" t="s">
        <v>13</v>
      </c>
      <c r="E6" s="29" t="s">
        <v>160</v>
      </c>
      <c r="F6" s="24"/>
      <c r="G6" s="44">
        <f>$F6-$H6</f>
        <v>0</v>
      </c>
      <c r="H6" s="46"/>
    </row>
    <row r="7" spans="1:8" ht="42.6" thickTop="1" thickBot="1" x14ac:dyDescent="0.35">
      <c r="A7" s="25">
        <v>2</v>
      </c>
      <c r="B7" s="26"/>
      <c r="C7" s="26"/>
      <c r="D7" s="26" t="s">
        <v>14</v>
      </c>
      <c r="E7" s="30" t="s">
        <v>161</v>
      </c>
      <c r="F7" s="24"/>
      <c r="G7" s="44">
        <f t="shared" ref="G7:G60" si="0">$F7-$H7</f>
        <v>0</v>
      </c>
      <c r="H7" s="46"/>
    </row>
    <row r="8" spans="1:8" ht="15" thickTop="1" thickBot="1" x14ac:dyDescent="0.35">
      <c r="A8" s="25"/>
      <c r="B8" s="26"/>
      <c r="C8" s="26"/>
      <c r="D8" s="26"/>
      <c r="E8" s="30"/>
      <c r="F8" s="24"/>
      <c r="G8" s="44">
        <f t="shared" si="0"/>
        <v>0</v>
      </c>
      <c r="H8" s="46"/>
    </row>
    <row r="9" spans="1:8" ht="28.8" thickTop="1" thickBot="1" x14ac:dyDescent="0.35">
      <c r="A9" s="25"/>
      <c r="B9" s="26">
        <v>1</v>
      </c>
      <c r="C9" s="26"/>
      <c r="D9" s="26" t="s">
        <v>162</v>
      </c>
      <c r="E9" s="30" t="s">
        <v>163</v>
      </c>
      <c r="F9" s="24"/>
      <c r="G9" s="44">
        <f t="shared" si="0"/>
        <v>0</v>
      </c>
      <c r="H9" s="46"/>
    </row>
    <row r="10" spans="1:8" ht="28.8" thickTop="1" thickBot="1" x14ac:dyDescent="0.35">
      <c r="A10" s="25"/>
      <c r="B10" s="26"/>
      <c r="C10" s="26">
        <v>1</v>
      </c>
      <c r="D10" s="26" t="s">
        <v>164</v>
      </c>
      <c r="E10" s="30" t="s">
        <v>165</v>
      </c>
      <c r="F10" s="24"/>
      <c r="G10" s="44">
        <f t="shared" si="0"/>
        <v>0</v>
      </c>
      <c r="H10" s="46"/>
    </row>
    <row r="11" spans="1:8" ht="15" thickTop="1" thickBot="1" x14ac:dyDescent="0.35">
      <c r="A11" s="25"/>
      <c r="B11" s="26"/>
      <c r="C11" s="26">
        <v>2</v>
      </c>
      <c r="D11" s="26" t="s">
        <v>166</v>
      </c>
      <c r="E11" s="30" t="s">
        <v>167</v>
      </c>
      <c r="F11" s="24"/>
      <c r="G11" s="44">
        <f t="shared" si="0"/>
        <v>0</v>
      </c>
      <c r="H11" s="46"/>
    </row>
    <row r="12" spans="1:8" ht="15" thickTop="1" thickBot="1" x14ac:dyDescent="0.35">
      <c r="A12" s="25"/>
      <c r="B12" s="26"/>
      <c r="C12" s="26">
        <v>3</v>
      </c>
      <c r="D12" s="26" t="s">
        <v>168</v>
      </c>
      <c r="E12" s="30" t="s">
        <v>169</v>
      </c>
      <c r="F12" s="24"/>
      <c r="G12" s="44">
        <f t="shared" si="0"/>
        <v>0</v>
      </c>
      <c r="H12" s="46"/>
    </row>
    <row r="13" spans="1:8" ht="15" thickTop="1" thickBot="1" x14ac:dyDescent="0.35">
      <c r="A13" s="25"/>
      <c r="B13" s="26"/>
      <c r="C13" s="26"/>
      <c r="D13" s="26"/>
      <c r="E13" s="30"/>
      <c r="F13" s="24"/>
      <c r="G13" s="44">
        <f t="shared" si="0"/>
        <v>0</v>
      </c>
      <c r="H13" s="46"/>
    </row>
    <row r="14" spans="1:8" ht="15" thickTop="1" thickBot="1" x14ac:dyDescent="0.35">
      <c r="A14" s="25"/>
      <c r="B14" s="26">
        <v>2</v>
      </c>
      <c r="C14" s="26"/>
      <c r="D14" s="26" t="s">
        <v>271</v>
      </c>
      <c r="E14" s="30" t="s">
        <v>170</v>
      </c>
      <c r="F14" s="24"/>
      <c r="G14" s="44">
        <f t="shared" si="0"/>
        <v>0</v>
      </c>
      <c r="H14" s="46"/>
    </row>
    <row r="15" spans="1:8" ht="28.8" thickTop="1" thickBot="1" x14ac:dyDescent="0.35">
      <c r="A15" s="25"/>
      <c r="B15" s="26"/>
      <c r="C15" s="26">
        <v>1</v>
      </c>
      <c r="D15" s="26" t="s">
        <v>171</v>
      </c>
      <c r="E15" s="30" t="s">
        <v>172</v>
      </c>
      <c r="F15" s="24"/>
      <c r="G15" s="44">
        <f t="shared" si="0"/>
        <v>0</v>
      </c>
      <c r="H15" s="46"/>
    </row>
    <row r="16" spans="1:8" ht="15" thickTop="1" thickBot="1" x14ac:dyDescent="0.35">
      <c r="A16" s="25"/>
      <c r="B16" s="26"/>
      <c r="C16" s="26">
        <v>2</v>
      </c>
      <c r="D16" s="26" t="s">
        <v>173</v>
      </c>
      <c r="E16" s="30" t="s">
        <v>174</v>
      </c>
      <c r="F16" s="24"/>
      <c r="G16" s="44">
        <f t="shared" si="0"/>
        <v>0</v>
      </c>
      <c r="H16" s="46"/>
    </row>
    <row r="17" spans="1:8" ht="15" thickTop="1" thickBot="1" x14ac:dyDescent="0.35">
      <c r="A17" s="25"/>
      <c r="B17" s="26"/>
      <c r="C17" s="26">
        <v>3</v>
      </c>
      <c r="D17" s="26" t="s">
        <v>175</v>
      </c>
      <c r="E17" s="30" t="s">
        <v>174</v>
      </c>
      <c r="F17" s="24"/>
      <c r="G17" s="44">
        <f t="shared" si="0"/>
        <v>0</v>
      </c>
      <c r="H17" s="46"/>
    </row>
    <row r="18" spans="1:8" ht="15" thickTop="1" thickBot="1" x14ac:dyDescent="0.35">
      <c r="A18" s="25"/>
      <c r="B18" s="26"/>
      <c r="C18" s="26"/>
      <c r="D18" s="26"/>
      <c r="E18" s="30"/>
      <c r="F18" s="24"/>
      <c r="G18" s="44">
        <f t="shared" si="0"/>
        <v>0</v>
      </c>
      <c r="H18" s="46"/>
    </row>
    <row r="19" spans="1:8" ht="28.8" thickTop="1" thickBot="1" x14ac:dyDescent="0.35">
      <c r="A19" s="25"/>
      <c r="B19" s="26">
        <v>3</v>
      </c>
      <c r="C19" s="26"/>
      <c r="D19" s="26" t="s">
        <v>176</v>
      </c>
      <c r="E19" s="30" t="s">
        <v>177</v>
      </c>
      <c r="F19" s="24"/>
      <c r="G19" s="44">
        <f t="shared" si="0"/>
        <v>0</v>
      </c>
      <c r="H19" s="46"/>
    </row>
    <row r="20" spans="1:8" ht="15" thickTop="1" thickBot="1" x14ac:dyDescent="0.35">
      <c r="A20" s="25"/>
      <c r="B20" s="26"/>
      <c r="C20" s="26">
        <v>1</v>
      </c>
      <c r="D20" s="26" t="s">
        <v>178</v>
      </c>
      <c r="E20" s="30"/>
      <c r="F20" s="24"/>
      <c r="G20" s="44">
        <f t="shared" si="0"/>
        <v>0</v>
      </c>
      <c r="H20" s="46"/>
    </row>
    <row r="21" spans="1:8" ht="28.8" thickTop="1" thickBot="1" x14ac:dyDescent="0.35">
      <c r="A21" s="25"/>
      <c r="B21" s="26"/>
      <c r="C21" s="26">
        <v>2</v>
      </c>
      <c r="D21" s="26" t="s">
        <v>179</v>
      </c>
      <c r="E21" s="30" t="s">
        <v>180</v>
      </c>
      <c r="F21" s="24"/>
      <c r="G21" s="44">
        <f t="shared" si="0"/>
        <v>0</v>
      </c>
      <c r="H21" s="46"/>
    </row>
    <row r="22" spans="1:8" ht="15" thickTop="1" thickBot="1" x14ac:dyDescent="0.35">
      <c r="A22" s="25"/>
      <c r="B22" s="26"/>
      <c r="C22" s="26">
        <v>3</v>
      </c>
      <c r="D22" s="26" t="s">
        <v>181</v>
      </c>
      <c r="E22" s="30" t="s">
        <v>182</v>
      </c>
      <c r="F22" s="24"/>
      <c r="G22" s="44">
        <f t="shared" si="0"/>
        <v>0</v>
      </c>
      <c r="H22" s="46"/>
    </row>
    <row r="23" spans="1:8" ht="28.8" thickTop="1" thickBot="1" x14ac:dyDescent="0.35">
      <c r="A23" s="25"/>
      <c r="B23" s="26"/>
      <c r="C23" s="26">
        <v>4</v>
      </c>
      <c r="D23" s="26" t="s">
        <v>183</v>
      </c>
      <c r="E23" s="30" t="s">
        <v>184</v>
      </c>
      <c r="F23" s="24"/>
      <c r="G23" s="44">
        <f t="shared" si="0"/>
        <v>0</v>
      </c>
      <c r="H23" s="46"/>
    </row>
    <row r="24" spans="1:8" ht="15" thickTop="1" thickBot="1" x14ac:dyDescent="0.35">
      <c r="A24" s="25"/>
      <c r="B24" s="26"/>
      <c r="C24" s="26"/>
      <c r="D24" s="26"/>
      <c r="E24" s="30"/>
      <c r="F24" s="24"/>
      <c r="G24" s="44">
        <f t="shared" si="0"/>
        <v>0</v>
      </c>
      <c r="H24" s="46"/>
    </row>
    <row r="25" spans="1:8" ht="42.6" thickTop="1" thickBot="1" x14ac:dyDescent="0.35">
      <c r="A25" s="25"/>
      <c r="B25" s="26">
        <v>4</v>
      </c>
      <c r="C25" s="26"/>
      <c r="D25" s="26" t="s">
        <v>185</v>
      </c>
      <c r="E25" s="30" t="s">
        <v>186</v>
      </c>
      <c r="F25" s="24"/>
      <c r="G25" s="44">
        <f t="shared" si="0"/>
        <v>0</v>
      </c>
      <c r="H25" s="46"/>
    </row>
    <row r="26" spans="1:8" ht="15" thickTop="1" thickBot="1" x14ac:dyDescent="0.35">
      <c r="A26" s="25"/>
      <c r="B26" s="26"/>
      <c r="C26" s="26">
        <v>1</v>
      </c>
      <c r="D26" s="26" t="s">
        <v>187</v>
      </c>
      <c r="E26" s="30" t="s">
        <v>188</v>
      </c>
      <c r="F26" s="24"/>
      <c r="G26" s="44">
        <f t="shared" si="0"/>
        <v>0</v>
      </c>
      <c r="H26" s="46"/>
    </row>
    <row r="27" spans="1:8" ht="15" thickTop="1" thickBot="1" x14ac:dyDescent="0.35">
      <c r="A27" s="25"/>
      <c r="B27" s="26"/>
      <c r="C27" s="26">
        <v>2</v>
      </c>
      <c r="D27" s="26" t="s">
        <v>189</v>
      </c>
      <c r="E27" s="30" t="s">
        <v>188</v>
      </c>
      <c r="F27" s="24"/>
      <c r="G27" s="44">
        <f t="shared" si="0"/>
        <v>0</v>
      </c>
      <c r="H27" s="46"/>
    </row>
    <row r="28" spans="1:8" ht="15" thickTop="1" thickBot="1" x14ac:dyDescent="0.35">
      <c r="A28" s="25"/>
      <c r="B28" s="26"/>
      <c r="C28" s="26">
        <v>3</v>
      </c>
      <c r="D28" s="26" t="s">
        <v>190</v>
      </c>
      <c r="E28" s="30" t="s">
        <v>188</v>
      </c>
      <c r="F28" s="24"/>
      <c r="G28" s="44">
        <f t="shared" si="0"/>
        <v>0</v>
      </c>
      <c r="H28" s="46"/>
    </row>
    <row r="29" spans="1:8" ht="15" thickTop="1" thickBot="1" x14ac:dyDescent="0.35">
      <c r="A29" s="25"/>
      <c r="B29" s="26"/>
      <c r="C29" s="26">
        <v>4</v>
      </c>
      <c r="D29" s="26" t="s">
        <v>191</v>
      </c>
      <c r="E29" s="30" t="s">
        <v>188</v>
      </c>
      <c r="F29" s="24"/>
      <c r="G29" s="44">
        <f t="shared" si="0"/>
        <v>0</v>
      </c>
      <c r="H29" s="46"/>
    </row>
    <row r="30" spans="1:8" ht="15" thickTop="1" thickBot="1" x14ac:dyDescent="0.35">
      <c r="A30" s="25"/>
      <c r="B30" s="26"/>
      <c r="C30" s="26"/>
      <c r="D30" s="26"/>
      <c r="E30" s="30"/>
      <c r="F30" s="24"/>
      <c r="G30" s="44">
        <f t="shared" si="0"/>
        <v>0</v>
      </c>
      <c r="H30" s="46"/>
    </row>
    <row r="31" spans="1:8" ht="28.8" thickTop="1" thickBot="1" x14ac:dyDescent="0.35">
      <c r="A31" s="25"/>
      <c r="B31" s="26">
        <v>5</v>
      </c>
      <c r="C31" s="26"/>
      <c r="D31" s="26" t="s">
        <v>192</v>
      </c>
      <c r="E31" s="30" t="s">
        <v>193</v>
      </c>
      <c r="F31" s="24"/>
      <c r="G31" s="44">
        <f t="shared" si="0"/>
        <v>0</v>
      </c>
      <c r="H31" s="46"/>
    </row>
    <row r="32" spans="1:8" ht="70.2" thickTop="1" thickBot="1" x14ac:dyDescent="0.35">
      <c r="A32" s="25"/>
      <c r="B32" s="26"/>
      <c r="C32" s="26">
        <v>1</v>
      </c>
      <c r="D32" s="26" t="s">
        <v>194</v>
      </c>
      <c r="E32" s="30" t="s">
        <v>195</v>
      </c>
      <c r="F32" s="24"/>
      <c r="G32" s="44">
        <f t="shared" si="0"/>
        <v>0</v>
      </c>
      <c r="H32" s="46"/>
    </row>
    <row r="33" spans="1:8" ht="28.8" thickTop="1" thickBot="1" x14ac:dyDescent="0.35">
      <c r="A33" s="25"/>
      <c r="B33" s="26"/>
      <c r="C33" s="26">
        <v>2</v>
      </c>
      <c r="D33" s="26" t="s">
        <v>196</v>
      </c>
      <c r="E33" s="30" t="s">
        <v>197</v>
      </c>
      <c r="F33" s="24"/>
      <c r="G33" s="44">
        <f t="shared" si="0"/>
        <v>0</v>
      </c>
      <c r="H33" s="46"/>
    </row>
    <row r="34" spans="1:8" ht="15" thickTop="1" thickBot="1" x14ac:dyDescent="0.35">
      <c r="A34" s="25"/>
      <c r="B34" s="26"/>
      <c r="C34" s="26">
        <v>3</v>
      </c>
      <c r="D34" s="26" t="s">
        <v>198</v>
      </c>
      <c r="E34" s="30" t="s">
        <v>199</v>
      </c>
      <c r="F34" s="24"/>
      <c r="G34" s="44">
        <f t="shared" si="0"/>
        <v>0</v>
      </c>
      <c r="H34" s="46"/>
    </row>
    <row r="35" spans="1:8" ht="15" thickTop="1" thickBot="1" x14ac:dyDescent="0.35">
      <c r="A35" s="25"/>
      <c r="B35" s="26"/>
      <c r="C35" s="26"/>
      <c r="D35" s="26"/>
      <c r="E35" s="30"/>
      <c r="F35" s="24"/>
      <c r="G35" s="44">
        <f t="shared" si="0"/>
        <v>0</v>
      </c>
      <c r="H35" s="46"/>
    </row>
    <row r="36" spans="1:8" ht="15" thickTop="1" thickBot="1" x14ac:dyDescent="0.35">
      <c r="A36" s="25"/>
      <c r="B36" s="26">
        <v>6</v>
      </c>
      <c r="C36" s="26"/>
      <c r="D36" s="26" t="s">
        <v>200</v>
      </c>
      <c r="E36" s="30" t="s">
        <v>201</v>
      </c>
      <c r="F36" s="24"/>
      <c r="G36" s="44">
        <f t="shared" si="0"/>
        <v>0</v>
      </c>
      <c r="H36" s="46"/>
    </row>
    <row r="37" spans="1:8" ht="15" thickTop="1" thickBot="1" x14ac:dyDescent="0.35">
      <c r="A37" s="25"/>
      <c r="B37" s="26"/>
      <c r="C37" s="26">
        <v>1</v>
      </c>
      <c r="D37" s="26" t="s">
        <v>202</v>
      </c>
      <c r="E37" s="30" t="s">
        <v>203</v>
      </c>
      <c r="F37" s="24"/>
      <c r="G37" s="44">
        <f t="shared" si="0"/>
        <v>0</v>
      </c>
      <c r="H37" s="46"/>
    </row>
    <row r="38" spans="1:8" ht="15" thickTop="1" thickBot="1" x14ac:dyDescent="0.35">
      <c r="A38" s="25"/>
      <c r="B38" s="26"/>
      <c r="C38" s="26">
        <v>2</v>
      </c>
      <c r="D38" s="26" t="s">
        <v>204</v>
      </c>
      <c r="E38" s="30" t="s">
        <v>203</v>
      </c>
      <c r="F38" s="24"/>
      <c r="G38" s="44">
        <f t="shared" si="0"/>
        <v>0</v>
      </c>
      <c r="H38" s="46"/>
    </row>
    <row r="39" spans="1:8" ht="15" thickTop="1" thickBot="1" x14ac:dyDescent="0.35">
      <c r="A39" s="25"/>
      <c r="B39" s="26"/>
      <c r="C39" s="26"/>
      <c r="D39" s="26"/>
      <c r="E39" s="30"/>
      <c r="F39" s="24"/>
      <c r="G39" s="44">
        <f t="shared" si="0"/>
        <v>0</v>
      </c>
      <c r="H39" s="46"/>
    </row>
    <row r="40" spans="1:8" ht="56.4" thickTop="1" thickBot="1" x14ac:dyDescent="0.35">
      <c r="A40" s="25"/>
      <c r="B40" s="26">
        <v>7</v>
      </c>
      <c r="C40" s="26"/>
      <c r="D40" s="26" t="s">
        <v>205</v>
      </c>
      <c r="E40" s="30" t="s">
        <v>206</v>
      </c>
      <c r="F40" s="24"/>
      <c r="G40" s="44">
        <f t="shared" si="0"/>
        <v>0</v>
      </c>
      <c r="H40" s="46"/>
    </row>
    <row r="41" spans="1:8" ht="15" thickTop="1" thickBot="1" x14ac:dyDescent="0.35">
      <c r="A41" s="25"/>
      <c r="B41" s="26"/>
      <c r="C41" s="26"/>
      <c r="D41" s="26"/>
      <c r="E41" s="30"/>
      <c r="F41" s="24"/>
      <c r="G41" s="44">
        <f t="shared" si="0"/>
        <v>0</v>
      </c>
      <c r="H41" s="46"/>
    </row>
    <row r="42" spans="1:8" ht="56.4" thickTop="1" thickBot="1" x14ac:dyDescent="0.35">
      <c r="A42" s="25"/>
      <c r="B42" s="26">
        <v>8</v>
      </c>
      <c r="C42" s="26"/>
      <c r="D42" s="26" t="s">
        <v>207</v>
      </c>
      <c r="E42" s="30" t="s">
        <v>208</v>
      </c>
      <c r="F42" s="24"/>
      <c r="G42" s="44">
        <f t="shared" si="0"/>
        <v>0</v>
      </c>
      <c r="H42" s="46"/>
    </row>
    <row r="43" spans="1:8" ht="15" thickTop="1" thickBot="1" x14ac:dyDescent="0.35">
      <c r="A43" s="25"/>
      <c r="B43" s="26"/>
      <c r="C43" s="26">
        <v>1</v>
      </c>
      <c r="D43" s="26" t="s">
        <v>209</v>
      </c>
      <c r="E43" s="30" t="s">
        <v>199</v>
      </c>
      <c r="F43" s="24"/>
      <c r="G43" s="44">
        <f t="shared" si="0"/>
        <v>0</v>
      </c>
      <c r="H43" s="46"/>
    </row>
    <row r="44" spans="1:8" ht="15" thickTop="1" thickBot="1" x14ac:dyDescent="0.35">
      <c r="A44" s="25"/>
      <c r="B44" s="26"/>
      <c r="C44" s="26">
        <v>2</v>
      </c>
      <c r="D44" s="26" t="s">
        <v>210</v>
      </c>
      <c r="E44" s="30" t="s">
        <v>199</v>
      </c>
      <c r="F44" s="24"/>
      <c r="G44" s="44">
        <f t="shared" si="0"/>
        <v>0</v>
      </c>
      <c r="H44" s="46"/>
    </row>
    <row r="45" spans="1:8" ht="15" thickTop="1" thickBot="1" x14ac:dyDescent="0.35">
      <c r="A45" s="25"/>
      <c r="B45" s="26"/>
      <c r="C45" s="26"/>
      <c r="D45" s="26"/>
      <c r="E45" s="30"/>
      <c r="F45" s="24"/>
      <c r="G45" s="44">
        <f t="shared" si="0"/>
        <v>0</v>
      </c>
      <c r="H45" s="46"/>
    </row>
    <row r="46" spans="1:8" ht="42.6" thickTop="1" thickBot="1" x14ac:dyDescent="0.35">
      <c r="A46" s="25"/>
      <c r="B46" s="26">
        <v>9</v>
      </c>
      <c r="C46" s="26"/>
      <c r="D46" s="26" t="s">
        <v>211</v>
      </c>
      <c r="E46" s="30" t="s">
        <v>212</v>
      </c>
      <c r="F46" s="24"/>
      <c r="G46" s="44">
        <f t="shared" si="0"/>
        <v>0</v>
      </c>
      <c r="H46" s="46"/>
    </row>
    <row r="47" spans="1:8" ht="15" thickTop="1" thickBot="1" x14ac:dyDescent="0.35">
      <c r="A47" s="25"/>
      <c r="B47" s="26"/>
      <c r="C47" s="26">
        <v>1</v>
      </c>
      <c r="D47" s="26" t="s">
        <v>213</v>
      </c>
      <c r="E47" s="30" t="s">
        <v>199</v>
      </c>
      <c r="F47" s="24"/>
      <c r="G47" s="44">
        <f t="shared" si="0"/>
        <v>0</v>
      </c>
      <c r="H47" s="46"/>
    </row>
    <row r="48" spans="1:8" ht="15" thickTop="1" thickBot="1" x14ac:dyDescent="0.35">
      <c r="A48" s="25"/>
      <c r="B48" s="26"/>
      <c r="C48" s="26">
        <v>2</v>
      </c>
      <c r="D48" s="26" t="s">
        <v>214</v>
      </c>
      <c r="E48" s="30" t="s">
        <v>199</v>
      </c>
      <c r="F48" s="24"/>
      <c r="G48" s="44">
        <f t="shared" si="0"/>
        <v>0</v>
      </c>
      <c r="H48" s="46"/>
    </row>
    <row r="49" spans="1:8" ht="15" thickTop="1" thickBot="1" x14ac:dyDescent="0.35">
      <c r="A49" s="25"/>
      <c r="B49" s="26"/>
      <c r="C49" s="26">
        <v>3</v>
      </c>
      <c r="D49" s="26" t="s">
        <v>215</v>
      </c>
      <c r="E49" s="30" t="s">
        <v>199</v>
      </c>
      <c r="F49" s="24"/>
      <c r="G49" s="44">
        <f t="shared" si="0"/>
        <v>0</v>
      </c>
      <c r="H49" s="46"/>
    </row>
    <row r="50" spans="1:8" ht="15" thickTop="1" thickBot="1" x14ac:dyDescent="0.35">
      <c r="A50" s="25"/>
      <c r="B50" s="26"/>
      <c r="C50" s="26">
        <v>4</v>
      </c>
      <c r="D50" s="26" t="s">
        <v>216</v>
      </c>
      <c r="E50" s="30" t="s">
        <v>199</v>
      </c>
      <c r="F50" s="24"/>
      <c r="G50" s="44">
        <f t="shared" si="0"/>
        <v>0</v>
      </c>
      <c r="H50" s="46"/>
    </row>
    <row r="51" spans="1:8" ht="15" thickTop="1" thickBot="1" x14ac:dyDescent="0.35">
      <c r="A51" s="25"/>
      <c r="B51" s="26"/>
      <c r="C51" s="26"/>
      <c r="D51" s="26"/>
      <c r="E51" s="30"/>
      <c r="F51" s="24"/>
      <c r="G51" s="44">
        <f t="shared" si="0"/>
        <v>0</v>
      </c>
      <c r="H51" s="46"/>
    </row>
    <row r="52" spans="1:8" ht="125.4" thickTop="1" thickBot="1" x14ac:dyDescent="0.35">
      <c r="A52" s="25"/>
      <c r="B52" s="26">
        <v>10</v>
      </c>
      <c r="C52" s="26"/>
      <c r="D52" s="26" t="s">
        <v>217</v>
      </c>
      <c r="E52" s="30" t="s">
        <v>218</v>
      </c>
      <c r="F52" s="24"/>
      <c r="G52" s="44">
        <f t="shared" si="0"/>
        <v>0</v>
      </c>
      <c r="H52" s="46"/>
    </row>
    <row r="53" spans="1:8" ht="15" thickTop="1" thickBot="1" x14ac:dyDescent="0.35">
      <c r="A53" s="25"/>
      <c r="B53" s="26"/>
      <c r="C53" s="26">
        <v>1</v>
      </c>
      <c r="D53" s="26" t="s">
        <v>219</v>
      </c>
      <c r="E53" s="30" t="s">
        <v>199</v>
      </c>
      <c r="F53" s="24"/>
      <c r="G53" s="44">
        <f t="shared" si="0"/>
        <v>0</v>
      </c>
      <c r="H53" s="46"/>
    </row>
    <row r="54" spans="1:8" ht="15" thickTop="1" thickBot="1" x14ac:dyDescent="0.35">
      <c r="A54" s="25"/>
      <c r="B54" s="26"/>
      <c r="C54" s="26">
        <v>2</v>
      </c>
      <c r="D54" s="26" t="s">
        <v>220</v>
      </c>
      <c r="E54" s="30" t="s">
        <v>199</v>
      </c>
      <c r="F54" s="24"/>
      <c r="G54" s="44">
        <f t="shared" si="0"/>
        <v>0</v>
      </c>
      <c r="H54" s="46"/>
    </row>
    <row r="55" spans="1:8" ht="15" thickTop="1" thickBot="1" x14ac:dyDescent="0.35">
      <c r="A55" s="25"/>
      <c r="B55" s="26"/>
      <c r="C55" s="26">
        <v>3</v>
      </c>
      <c r="D55" s="26" t="s">
        <v>221</v>
      </c>
      <c r="E55" s="30" t="s">
        <v>199</v>
      </c>
      <c r="F55" s="24"/>
      <c r="G55" s="44">
        <f t="shared" si="0"/>
        <v>0</v>
      </c>
      <c r="H55" s="46"/>
    </row>
    <row r="56" spans="1:8" ht="15" thickTop="1" thickBot="1" x14ac:dyDescent="0.35">
      <c r="A56" s="25"/>
      <c r="B56" s="26"/>
      <c r="C56" s="26"/>
      <c r="D56" s="26"/>
      <c r="E56" s="30"/>
      <c r="F56" s="24"/>
      <c r="G56" s="44">
        <f t="shared" si="0"/>
        <v>0</v>
      </c>
      <c r="H56" s="46"/>
    </row>
    <row r="57" spans="1:8" ht="70.2" thickTop="1" thickBot="1" x14ac:dyDescent="0.35">
      <c r="A57" s="25"/>
      <c r="B57" s="26">
        <v>11</v>
      </c>
      <c r="C57" s="26"/>
      <c r="D57" s="26" t="s">
        <v>222</v>
      </c>
      <c r="E57" s="30" t="s">
        <v>223</v>
      </c>
      <c r="F57" s="24"/>
      <c r="G57" s="44">
        <f t="shared" si="0"/>
        <v>0</v>
      </c>
      <c r="H57" s="46"/>
    </row>
    <row r="58" spans="1:8" ht="15" thickTop="1" thickBot="1" x14ac:dyDescent="0.35">
      <c r="A58" s="25"/>
      <c r="B58" s="26"/>
      <c r="C58" s="26">
        <v>1</v>
      </c>
      <c r="D58" s="26" t="s">
        <v>224</v>
      </c>
      <c r="E58" s="30" t="s">
        <v>225</v>
      </c>
      <c r="F58" s="24"/>
      <c r="G58" s="44">
        <f t="shared" si="0"/>
        <v>0</v>
      </c>
      <c r="H58" s="46"/>
    </row>
    <row r="59" spans="1:8" ht="15" thickTop="1" thickBot="1" x14ac:dyDescent="0.35">
      <c r="A59" s="25"/>
      <c r="B59" s="26"/>
      <c r="C59" s="26"/>
      <c r="D59" s="26"/>
      <c r="E59" s="30"/>
      <c r="F59" s="24"/>
      <c r="G59" s="44">
        <f t="shared" si="0"/>
        <v>0</v>
      </c>
      <c r="H59" s="46"/>
    </row>
    <row r="60" spans="1:8" ht="28.8" thickTop="1" thickBot="1" x14ac:dyDescent="0.35">
      <c r="A60" s="25"/>
      <c r="B60" s="26">
        <v>12</v>
      </c>
      <c r="C60" s="26"/>
      <c r="D60" s="26" t="s">
        <v>226</v>
      </c>
      <c r="E60" s="30" t="s">
        <v>227</v>
      </c>
      <c r="F60" s="24"/>
      <c r="G60" s="44">
        <f t="shared" si="0"/>
        <v>0</v>
      </c>
      <c r="H60" s="46"/>
    </row>
    <row r="61" spans="1:8" ht="15" thickTop="1" thickBot="1" x14ac:dyDescent="0.35">
      <c r="A61" s="25"/>
      <c r="B61" s="26"/>
      <c r="C61" s="26"/>
      <c r="D61" s="26"/>
      <c r="E61" s="30"/>
      <c r="F61" s="24"/>
      <c r="G61" s="44"/>
      <c r="H61" s="46"/>
    </row>
    <row r="62" spans="1:8" ht="15" thickTop="1" thickBot="1" x14ac:dyDescent="0.35">
      <c r="A62" s="25"/>
      <c r="B62" s="26"/>
      <c r="C62" s="26"/>
      <c r="D62" s="26"/>
      <c r="E62" s="30"/>
      <c r="F62" s="24"/>
      <c r="G62" s="44"/>
      <c r="H62" s="46"/>
    </row>
    <row r="63" spans="1:8" ht="15" thickTop="1" thickBot="1" x14ac:dyDescent="0.35">
      <c r="A63" s="25"/>
      <c r="B63" s="26"/>
      <c r="C63" s="26"/>
      <c r="D63" s="26"/>
      <c r="E63" s="30"/>
      <c r="F63" s="24"/>
      <c r="G63" s="44"/>
      <c r="H63" s="46"/>
    </row>
    <row r="64" spans="1:8" ht="15" thickTop="1" thickBot="1" x14ac:dyDescent="0.35">
      <c r="A64" s="25"/>
      <c r="B64" s="26"/>
      <c r="C64" s="26"/>
      <c r="D64" s="26"/>
      <c r="E64" s="30"/>
      <c r="F64" s="24"/>
      <c r="G64" s="44"/>
      <c r="H64" s="46"/>
    </row>
    <row r="65" spans="1:8" ht="15" thickTop="1" thickBot="1" x14ac:dyDescent="0.35">
      <c r="A65" s="25"/>
      <c r="B65" s="26"/>
      <c r="C65" s="26"/>
      <c r="D65" s="26"/>
      <c r="E65" s="30"/>
      <c r="F65" s="24"/>
      <c r="G65" s="44"/>
      <c r="H65" s="46"/>
    </row>
    <row r="66" spans="1:8" ht="15" thickTop="1" thickBot="1" x14ac:dyDescent="0.35">
      <c r="A66" s="25"/>
      <c r="B66" s="26"/>
      <c r="C66" s="26"/>
      <c r="D66" s="26"/>
      <c r="E66" s="30"/>
      <c r="F66" s="24"/>
      <c r="G66" s="44"/>
      <c r="H66" s="46"/>
    </row>
    <row r="67" spans="1:8" ht="15" thickTop="1" thickBot="1" x14ac:dyDescent="0.35">
      <c r="A67" s="25"/>
      <c r="B67" s="26"/>
      <c r="C67" s="26"/>
      <c r="D67" s="26"/>
      <c r="E67" s="30"/>
      <c r="F67" s="24"/>
      <c r="G67" s="44"/>
      <c r="H67" s="46"/>
    </row>
    <row r="68" spans="1:8" ht="15" thickTop="1" thickBot="1" x14ac:dyDescent="0.35">
      <c r="A68" s="25"/>
      <c r="B68" s="26"/>
      <c r="C68" s="26"/>
      <c r="D68" s="26"/>
      <c r="E68" s="30"/>
      <c r="F68" s="24"/>
      <c r="G68" s="44"/>
      <c r="H68" s="46"/>
    </row>
    <row r="69" spans="1:8" ht="15" thickTop="1" thickBot="1" x14ac:dyDescent="0.35">
      <c r="A69" s="25"/>
      <c r="B69" s="26"/>
      <c r="C69" s="26"/>
      <c r="D69" s="26"/>
      <c r="E69" s="30"/>
      <c r="F69" s="24"/>
      <c r="G69" s="44"/>
      <c r="H69" s="46"/>
    </row>
    <row r="70" spans="1:8" ht="15" thickTop="1" thickBot="1" x14ac:dyDescent="0.35">
      <c r="A70" s="25"/>
      <c r="B70" s="26"/>
      <c r="C70" s="26"/>
      <c r="D70" s="26"/>
      <c r="E70" s="30"/>
      <c r="F70" s="24"/>
      <c r="G70" s="44"/>
      <c r="H70" s="46"/>
    </row>
    <row r="71" spans="1:8" ht="15" thickTop="1" thickBot="1" x14ac:dyDescent="0.35">
      <c r="A71" s="25"/>
      <c r="B71" s="26"/>
      <c r="C71" s="26"/>
      <c r="D71" s="26"/>
      <c r="E71" s="30"/>
      <c r="F71" s="24"/>
      <c r="G71" s="44"/>
      <c r="H71" s="46"/>
    </row>
    <row r="72" spans="1:8" ht="15" thickTop="1" thickBot="1" x14ac:dyDescent="0.35">
      <c r="A72" s="25"/>
      <c r="B72" s="26"/>
      <c r="C72" s="26"/>
      <c r="D72" s="26"/>
      <c r="E72" s="30"/>
      <c r="F72" s="24"/>
      <c r="G72" s="44"/>
      <c r="H72" s="46"/>
    </row>
    <row r="73" spans="1:8" ht="15" thickTop="1" thickBot="1" x14ac:dyDescent="0.35">
      <c r="A73" s="25"/>
      <c r="B73" s="26"/>
      <c r="C73" s="26"/>
      <c r="D73" s="26"/>
      <c r="E73" s="30"/>
      <c r="F73" s="24"/>
      <c r="G73" s="44"/>
      <c r="H73" s="46"/>
    </row>
    <row r="74" spans="1:8" ht="15" thickTop="1" thickBot="1" x14ac:dyDescent="0.35">
      <c r="A74" s="25"/>
      <c r="B74" s="26"/>
      <c r="C74" s="26"/>
      <c r="D74" s="26"/>
      <c r="E74" s="30"/>
      <c r="F74" s="24"/>
      <c r="G74" s="44"/>
      <c r="H74" s="46"/>
    </row>
    <row r="75" spans="1:8" ht="15" thickTop="1" thickBot="1" x14ac:dyDescent="0.35">
      <c r="A75" s="25"/>
      <c r="B75" s="26"/>
      <c r="C75" s="26"/>
      <c r="D75" s="26"/>
      <c r="E75" s="30"/>
      <c r="F75" s="24"/>
      <c r="G75" s="44"/>
      <c r="H75" s="46"/>
    </row>
    <row r="76" spans="1:8" ht="16.5" customHeight="1" thickTop="1" x14ac:dyDescent="0.3"/>
  </sheetData>
  <sheetProtection password="DC96" sheet="1"/>
  <protectedRanges>
    <protectedRange sqref="A5:F75" name="預算資訊輸入區"/>
    <protectedRange sqref="A2:H2 A3:D3" name="申請資訊輸入區_1_2"/>
  </protectedRanges>
  <mergeCells count="6">
    <mergeCell ref="A1:D1"/>
    <mergeCell ref="A2:D2"/>
    <mergeCell ref="F2:H2"/>
    <mergeCell ref="A3:D3"/>
    <mergeCell ref="F3:H3"/>
    <mergeCell ref="E1:G1"/>
  </mergeCells>
  <phoneticPr fontId="2" type="noConversion"/>
  <printOptions horizontalCentered="1"/>
  <pageMargins left="0.39370078740157483" right="0.39370078740157483" top="0.39370078740157483" bottom="0.74803149606299213" header="0.19685039370078741" footer="0.19685039370078741"/>
  <pageSetup paperSize="9" scale="96" orientation="portrait" horizontalDpi="200" verticalDpi="200" r:id="rId1"/>
  <headerFooter>
    <oddFooter>&amp;L&amp;G &amp;"標楷體,標準"學生行政中心-總務部 &amp;"標楷體,斜體"製&amp;R&amp;A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view="pageBreakPreview" zoomScaleNormal="100" zoomScaleSheetLayoutView="100" workbookViewId="0">
      <selection sqref="A1:XFD1048576"/>
    </sheetView>
  </sheetViews>
  <sheetFormatPr defaultColWidth="9" defaultRowHeight="16.2" x14ac:dyDescent="0.3"/>
  <cols>
    <col min="1" max="1" width="4.88671875" style="49" customWidth="1"/>
    <col min="2" max="2" width="27.33203125" style="48" customWidth="1"/>
    <col min="3" max="3" width="4.88671875" style="49" customWidth="1"/>
    <col min="4" max="4" width="27.33203125" style="48" customWidth="1"/>
    <col min="5" max="5" width="4.88671875" style="49" customWidth="1"/>
    <col min="6" max="6" width="27.33203125" style="48" customWidth="1"/>
    <col min="7" max="16384" width="9" style="48"/>
  </cols>
  <sheetData>
    <row r="1" spans="1:6" x14ac:dyDescent="0.3">
      <c r="A1" s="64">
        <v>0</v>
      </c>
      <c r="B1" s="54" t="s">
        <v>26</v>
      </c>
      <c r="C1" s="64">
        <v>300</v>
      </c>
      <c r="D1" s="54" t="s">
        <v>88</v>
      </c>
      <c r="E1" s="52">
        <v>700</v>
      </c>
      <c r="F1" s="54" t="s">
        <v>298</v>
      </c>
    </row>
    <row r="2" spans="1:6" x14ac:dyDescent="0.3">
      <c r="A2" s="64">
        <v>1</v>
      </c>
      <c r="B2" s="53" t="s">
        <v>286</v>
      </c>
      <c r="C2" s="52">
        <v>301</v>
      </c>
      <c r="D2" s="53" t="s">
        <v>86</v>
      </c>
      <c r="E2" s="52">
        <v>701</v>
      </c>
      <c r="F2" s="53" t="s">
        <v>299</v>
      </c>
    </row>
    <row r="3" spans="1:6" x14ac:dyDescent="0.3">
      <c r="A3" s="64">
        <v>2</v>
      </c>
      <c r="B3" s="53" t="s">
        <v>29</v>
      </c>
      <c r="C3" s="52">
        <v>302</v>
      </c>
      <c r="D3" s="53" t="s">
        <v>84</v>
      </c>
      <c r="E3" s="52">
        <v>702</v>
      </c>
      <c r="F3" s="53" t="s">
        <v>300</v>
      </c>
    </row>
    <row r="4" spans="1:6" x14ac:dyDescent="0.3">
      <c r="A4" s="64">
        <v>3</v>
      </c>
      <c r="B4" s="53" t="s">
        <v>30</v>
      </c>
      <c r="C4" s="52">
        <v>303</v>
      </c>
      <c r="D4" s="53" t="s">
        <v>297</v>
      </c>
      <c r="E4" s="52">
        <v>703</v>
      </c>
      <c r="F4" s="53" t="s">
        <v>97</v>
      </c>
    </row>
    <row r="5" spans="1:6" x14ac:dyDescent="0.3">
      <c r="A5" s="64">
        <v>4</v>
      </c>
      <c r="B5" s="53" t="s">
        <v>31</v>
      </c>
      <c r="C5" s="52">
        <v>304</v>
      </c>
      <c r="D5" s="53" t="s">
        <v>80</v>
      </c>
      <c r="E5" s="52">
        <v>704</v>
      </c>
      <c r="F5" s="53" t="s">
        <v>304</v>
      </c>
    </row>
    <row r="6" spans="1:6" x14ac:dyDescent="0.3">
      <c r="A6" s="64">
        <v>5</v>
      </c>
      <c r="B6" s="53" t="s">
        <v>288</v>
      </c>
      <c r="C6" s="52">
        <v>305</v>
      </c>
      <c r="D6" s="53" t="s">
        <v>78</v>
      </c>
      <c r="E6" s="52">
        <v>705</v>
      </c>
      <c r="F6" s="53" t="s">
        <v>94</v>
      </c>
    </row>
    <row r="7" spans="1:6" x14ac:dyDescent="0.3">
      <c r="A7" s="64">
        <v>6</v>
      </c>
      <c r="B7" s="53" t="s">
        <v>407</v>
      </c>
      <c r="C7" s="52">
        <v>306</v>
      </c>
      <c r="D7" s="53" t="s">
        <v>302</v>
      </c>
      <c r="E7" s="52">
        <v>706</v>
      </c>
      <c r="F7" s="53" t="s">
        <v>413</v>
      </c>
    </row>
    <row r="8" spans="1:6" x14ac:dyDescent="0.3">
      <c r="A8" s="64">
        <v>7</v>
      </c>
      <c r="B8" s="53" t="s">
        <v>32</v>
      </c>
      <c r="C8" s="52">
        <v>307</v>
      </c>
      <c r="D8" s="53" t="s">
        <v>303</v>
      </c>
      <c r="E8" s="52">
        <v>707</v>
      </c>
      <c r="F8" s="53" t="s">
        <v>307</v>
      </c>
    </row>
    <row r="9" spans="1:6" x14ac:dyDescent="0.3">
      <c r="A9" s="64">
        <v>8</v>
      </c>
      <c r="B9" s="53" t="s">
        <v>33</v>
      </c>
      <c r="C9" s="52">
        <v>308</v>
      </c>
      <c r="D9" s="53" t="s">
        <v>305</v>
      </c>
      <c r="E9" s="52">
        <v>708</v>
      </c>
      <c r="F9" s="53" t="s">
        <v>89</v>
      </c>
    </row>
    <row r="10" spans="1:6" x14ac:dyDescent="0.3">
      <c r="A10" s="64">
        <v>9</v>
      </c>
      <c r="B10" s="53" t="s">
        <v>34</v>
      </c>
      <c r="C10" s="52">
        <v>309</v>
      </c>
      <c r="D10" s="58" t="s">
        <v>361</v>
      </c>
      <c r="E10" s="52">
        <v>709</v>
      </c>
      <c r="F10" s="53" t="s">
        <v>308</v>
      </c>
    </row>
    <row r="11" spans="1:6" x14ac:dyDescent="0.3">
      <c r="A11" s="64">
        <v>10</v>
      </c>
      <c r="B11" s="53" t="s">
        <v>35</v>
      </c>
      <c r="C11" s="52">
        <v>310</v>
      </c>
      <c r="D11" s="58" t="s">
        <v>306</v>
      </c>
      <c r="E11" s="52">
        <v>710</v>
      </c>
      <c r="F11" s="53" t="s">
        <v>309</v>
      </c>
    </row>
    <row r="12" spans="1:6" x14ac:dyDescent="0.3">
      <c r="A12" s="64">
        <v>11</v>
      </c>
      <c r="B12" s="53" t="s">
        <v>36</v>
      </c>
      <c r="C12" s="52">
        <v>400</v>
      </c>
      <c r="D12" s="54" t="s">
        <v>71</v>
      </c>
      <c r="E12" s="52">
        <v>711</v>
      </c>
      <c r="F12" s="53" t="s">
        <v>310</v>
      </c>
    </row>
    <row r="13" spans="1:6" x14ac:dyDescent="0.3">
      <c r="A13" s="64">
        <v>12</v>
      </c>
      <c r="B13" s="53" t="s">
        <v>37</v>
      </c>
      <c r="C13" s="52">
        <v>401</v>
      </c>
      <c r="D13" s="53" t="s">
        <v>68</v>
      </c>
      <c r="E13" s="52">
        <v>712</v>
      </c>
      <c r="F13" s="53" t="s">
        <v>311</v>
      </c>
    </row>
    <row r="14" spans="1:6" x14ac:dyDescent="0.3">
      <c r="A14" s="64">
        <v>13</v>
      </c>
      <c r="B14" s="53" t="s">
        <v>295</v>
      </c>
      <c r="C14" s="52">
        <v>402</v>
      </c>
      <c r="D14" s="53" t="s">
        <v>66</v>
      </c>
      <c r="E14" s="52">
        <v>713</v>
      </c>
      <c r="F14" s="53" t="s">
        <v>405</v>
      </c>
    </row>
    <row r="15" spans="1:6" x14ac:dyDescent="0.3">
      <c r="A15" s="64">
        <v>100</v>
      </c>
      <c r="B15" s="54" t="s">
        <v>85</v>
      </c>
      <c r="C15" s="52">
        <v>403</v>
      </c>
      <c r="D15" s="53" t="s">
        <v>65</v>
      </c>
      <c r="E15" s="59">
        <v>714</v>
      </c>
      <c r="F15" s="50" t="s">
        <v>313</v>
      </c>
    </row>
    <row r="16" spans="1:6" x14ac:dyDescent="0.3">
      <c r="A16" s="52">
        <v>101</v>
      </c>
      <c r="B16" s="53" t="s">
        <v>83</v>
      </c>
      <c r="C16" s="52">
        <v>404</v>
      </c>
      <c r="D16" s="53" t="s">
        <v>63</v>
      </c>
      <c r="E16" s="59">
        <v>715</v>
      </c>
      <c r="F16" s="50" t="s">
        <v>356</v>
      </c>
    </row>
    <row r="17" spans="1:6" x14ac:dyDescent="0.3">
      <c r="A17" s="52">
        <v>102</v>
      </c>
      <c r="B17" s="53" t="s">
        <v>81</v>
      </c>
      <c r="C17" s="52">
        <v>405</v>
      </c>
      <c r="D17" s="53" t="s">
        <v>60</v>
      </c>
      <c r="E17" s="59">
        <v>716</v>
      </c>
      <c r="F17" s="50" t="s">
        <v>357</v>
      </c>
    </row>
    <row r="18" spans="1:6" x14ac:dyDescent="0.3">
      <c r="A18" s="52">
        <v>103</v>
      </c>
      <c r="B18" s="53" t="s">
        <v>301</v>
      </c>
      <c r="C18" s="52">
        <v>406</v>
      </c>
      <c r="D18" s="53" t="s">
        <v>312</v>
      </c>
      <c r="E18" s="59">
        <v>717</v>
      </c>
      <c r="F18" s="50" t="s">
        <v>358</v>
      </c>
    </row>
    <row r="19" spans="1:6" x14ac:dyDescent="0.3">
      <c r="A19" s="52">
        <v>104</v>
      </c>
      <c r="B19" s="53" t="s">
        <v>77</v>
      </c>
      <c r="C19" s="52">
        <v>407</v>
      </c>
      <c r="D19" s="50" t="s">
        <v>363</v>
      </c>
      <c r="E19" s="52">
        <v>800</v>
      </c>
      <c r="F19" s="54" t="s">
        <v>87</v>
      </c>
    </row>
    <row r="20" spans="1:6" x14ac:dyDescent="0.3">
      <c r="A20" s="52">
        <v>105</v>
      </c>
      <c r="B20" s="53" t="s">
        <v>76</v>
      </c>
      <c r="C20" s="52">
        <v>408</v>
      </c>
      <c r="D20" s="53" t="s">
        <v>54</v>
      </c>
      <c r="E20" s="52">
        <v>801</v>
      </c>
      <c r="F20" s="53" t="s">
        <v>329</v>
      </c>
    </row>
    <row r="21" spans="1:6" x14ac:dyDescent="0.3">
      <c r="A21" s="52">
        <v>106</v>
      </c>
      <c r="B21" s="53" t="s">
        <v>74</v>
      </c>
      <c r="C21" s="52">
        <v>409</v>
      </c>
      <c r="D21" s="53" t="s">
        <v>372</v>
      </c>
      <c r="E21" s="52">
        <v>802</v>
      </c>
      <c r="F21" s="53" t="s">
        <v>332</v>
      </c>
    </row>
    <row r="22" spans="1:6" x14ac:dyDescent="0.3">
      <c r="A22" s="52">
        <v>107</v>
      </c>
      <c r="B22" s="53" t="s">
        <v>72</v>
      </c>
      <c r="C22" s="52">
        <v>410</v>
      </c>
      <c r="D22" s="53" t="s">
        <v>315</v>
      </c>
      <c r="E22" s="52">
        <v>803</v>
      </c>
      <c r="F22" s="53" t="s">
        <v>82</v>
      </c>
    </row>
    <row r="23" spans="1:6" x14ac:dyDescent="0.3">
      <c r="A23" s="52">
        <v>108</v>
      </c>
      <c r="B23" s="53" t="s">
        <v>366</v>
      </c>
      <c r="C23" s="52">
        <v>411</v>
      </c>
      <c r="D23" s="50" t="s">
        <v>362</v>
      </c>
      <c r="E23" s="52">
        <v>804</v>
      </c>
      <c r="F23" s="53" t="s">
        <v>414</v>
      </c>
    </row>
    <row r="24" spans="1:6" x14ac:dyDescent="0.3">
      <c r="A24" s="52">
        <v>109</v>
      </c>
      <c r="B24" s="53" t="s">
        <v>67</v>
      </c>
      <c r="C24" s="52">
        <v>412</v>
      </c>
      <c r="D24" s="50" t="s">
        <v>353</v>
      </c>
      <c r="E24" s="52">
        <v>805</v>
      </c>
      <c r="F24" s="53" t="s">
        <v>336</v>
      </c>
    </row>
    <row r="25" spans="1:6" x14ac:dyDescent="0.3">
      <c r="A25" s="52">
        <v>110</v>
      </c>
      <c r="B25" s="57" t="s">
        <v>367</v>
      </c>
      <c r="C25" s="52">
        <v>500</v>
      </c>
      <c r="D25" s="54" t="s">
        <v>52</v>
      </c>
      <c r="E25" s="52">
        <v>806</v>
      </c>
      <c r="F25" s="51" t="s">
        <v>415</v>
      </c>
    </row>
    <row r="26" spans="1:6" x14ac:dyDescent="0.3">
      <c r="A26" s="52">
        <v>111</v>
      </c>
      <c r="B26" s="53" t="s">
        <v>64</v>
      </c>
      <c r="C26" s="52">
        <v>501</v>
      </c>
      <c r="D26" s="53" t="s">
        <v>319</v>
      </c>
      <c r="E26" s="52">
        <v>807</v>
      </c>
      <c r="F26" s="51" t="s">
        <v>339</v>
      </c>
    </row>
    <row r="27" spans="1:6" x14ac:dyDescent="0.3">
      <c r="A27" s="52">
        <v>112</v>
      </c>
      <c r="B27" s="53" t="s">
        <v>61</v>
      </c>
      <c r="C27" s="52">
        <v>502</v>
      </c>
      <c r="D27" s="53" t="s">
        <v>364</v>
      </c>
      <c r="E27" s="52">
        <v>808</v>
      </c>
      <c r="F27" s="51" t="s">
        <v>352</v>
      </c>
    </row>
    <row r="28" spans="1:6" x14ac:dyDescent="0.3">
      <c r="A28" s="52">
        <v>113</v>
      </c>
      <c r="B28" s="53" t="s">
        <v>58</v>
      </c>
      <c r="C28" s="52">
        <v>503</v>
      </c>
      <c r="D28" s="53" t="s">
        <v>48</v>
      </c>
      <c r="E28" s="52">
        <v>900</v>
      </c>
      <c r="F28" s="54" t="s">
        <v>314</v>
      </c>
    </row>
    <row r="29" spans="1:6" x14ac:dyDescent="0.3">
      <c r="A29" s="52">
        <v>114</v>
      </c>
      <c r="B29" s="53" t="s">
        <v>57</v>
      </c>
      <c r="C29" s="52">
        <v>504</v>
      </c>
      <c r="D29" s="53" t="s">
        <v>46</v>
      </c>
      <c r="E29" s="52">
        <v>901</v>
      </c>
      <c r="F29" s="53" t="s">
        <v>73</v>
      </c>
    </row>
    <row r="30" spans="1:6" x14ac:dyDescent="0.3">
      <c r="A30" s="52">
        <v>115</v>
      </c>
      <c r="B30" s="53" t="s">
        <v>55</v>
      </c>
      <c r="C30" s="52">
        <v>505</v>
      </c>
      <c r="D30" s="53" t="s">
        <v>321</v>
      </c>
      <c r="E30" s="52">
        <v>902</v>
      </c>
      <c r="F30" s="53" t="s">
        <v>70</v>
      </c>
    </row>
    <row r="31" spans="1:6" x14ac:dyDescent="0.3">
      <c r="A31" s="52">
        <v>116</v>
      </c>
      <c r="B31" s="53" t="s">
        <v>53</v>
      </c>
      <c r="C31" s="52">
        <v>506</v>
      </c>
      <c r="D31" s="53" t="s">
        <v>365</v>
      </c>
      <c r="E31" s="52">
        <v>903</v>
      </c>
      <c r="F31" s="53" t="s">
        <v>316</v>
      </c>
    </row>
    <row r="32" spans="1:6" x14ac:dyDescent="0.3">
      <c r="A32" s="52">
        <v>117</v>
      </c>
      <c r="B32" s="53" t="s">
        <v>51</v>
      </c>
      <c r="C32" s="52">
        <v>507</v>
      </c>
      <c r="D32" s="56" t="s">
        <v>325</v>
      </c>
      <c r="E32" s="52">
        <v>904</v>
      </c>
      <c r="F32" s="53" t="s">
        <v>317</v>
      </c>
    </row>
    <row r="33" spans="1:6" x14ac:dyDescent="0.3">
      <c r="A33" s="52">
        <v>118</v>
      </c>
      <c r="B33" s="53" t="s">
        <v>50</v>
      </c>
      <c r="C33" s="52">
        <v>508</v>
      </c>
      <c r="D33" s="56" t="s">
        <v>399</v>
      </c>
      <c r="E33" s="52">
        <v>905</v>
      </c>
      <c r="F33" s="53" t="s">
        <v>318</v>
      </c>
    </row>
    <row r="34" spans="1:6" x14ac:dyDescent="0.3">
      <c r="A34" s="52">
        <v>119</v>
      </c>
      <c r="B34" s="53" t="s">
        <v>49</v>
      </c>
      <c r="C34" s="52">
        <v>509</v>
      </c>
      <c r="D34" s="51" t="s">
        <v>401</v>
      </c>
      <c r="E34" s="52">
        <v>906</v>
      </c>
      <c r="F34" s="53" t="s">
        <v>354</v>
      </c>
    </row>
    <row r="35" spans="1:6" x14ac:dyDescent="0.3">
      <c r="A35" s="52">
        <v>120</v>
      </c>
      <c r="B35" s="53" t="s">
        <v>47</v>
      </c>
      <c r="C35" s="52">
        <v>510</v>
      </c>
      <c r="D35" s="53" t="s">
        <v>402</v>
      </c>
      <c r="E35" s="52">
        <v>907</v>
      </c>
      <c r="F35" s="53" t="s">
        <v>59</v>
      </c>
    </row>
    <row r="36" spans="1:6" x14ac:dyDescent="0.3">
      <c r="A36" s="52">
        <v>121</v>
      </c>
      <c r="B36" s="53" t="s">
        <v>45</v>
      </c>
      <c r="C36" s="54">
        <v>511</v>
      </c>
      <c r="D36" s="53" t="s">
        <v>403</v>
      </c>
      <c r="E36" s="52">
        <v>908</v>
      </c>
      <c r="F36" s="53" t="s">
        <v>320</v>
      </c>
    </row>
    <row r="37" spans="1:6" x14ac:dyDescent="0.3">
      <c r="A37" s="52">
        <v>122</v>
      </c>
      <c r="B37" s="53" t="s">
        <v>368</v>
      </c>
      <c r="C37" s="59">
        <v>512</v>
      </c>
      <c r="D37" s="50" t="s">
        <v>404</v>
      </c>
      <c r="E37" s="52">
        <v>909</v>
      </c>
      <c r="F37" s="53" t="s">
        <v>56</v>
      </c>
    </row>
    <row r="38" spans="1:6" x14ac:dyDescent="0.3">
      <c r="A38" s="52">
        <v>123</v>
      </c>
      <c r="B38" s="53" t="s">
        <v>409</v>
      </c>
      <c r="C38" s="52">
        <v>600</v>
      </c>
      <c r="D38" s="54" t="s">
        <v>44</v>
      </c>
      <c r="E38" s="52">
        <v>910</v>
      </c>
      <c r="F38" s="53" t="s">
        <v>322</v>
      </c>
    </row>
    <row r="39" spans="1:6" x14ac:dyDescent="0.3">
      <c r="A39" s="52">
        <v>124</v>
      </c>
      <c r="B39" s="55" t="s">
        <v>369</v>
      </c>
      <c r="C39" s="52">
        <v>601</v>
      </c>
      <c r="D39" s="53" t="s">
        <v>43</v>
      </c>
      <c r="E39" s="52">
        <v>911</v>
      </c>
      <c r="F39" s="56" t="s">
        <v>324</v>
      </c>
    </row>
    <row r="40" spans="1:6" x14ac:dyDescent="0.3">
      <c r="A40" s="52">
        <v>125</v>
      </c>
      <c r="B40" s="53" t="s">
        <v>410</v>
      </c>
      <c r="C40" s="52">
        <v>602</v>
      </c>
      <c r="D40" s="53" t="s">
        <v>42</v>
      </c>
      <c r="E40" s="52">
        <v>912</v>
      </c>
      <c r="F40" s="53" t="s">
        <v>326</v>
      </c>
    </row>
    <row r="41" spans="1:6" x14ac:dyDescent="0.3">
      <c r="A41" s="52">
        <v>126</v>
      </c>
      <c r="B41" s="53" t="s">
        <v>323</v>
      </c>
      <c r="C41" s="52">
        <v>603</v>
      </c>
      <c r="D41" s="53" t="s">
        <v>287</v>
      </c>
      <c r="E41" s="52">
        <v>913</v>
      </c>
      <c r="F41" s="53" t="s">
        <v>328</v>
      </c>
    </row>
    <row r="42" spans="1:6" x14ac:dyDescent="0.3">
      <c r="A42" s="52">
        <v>127</v>
      </c>
      <c r="B42" s="53" t="s">
        <v>341</v>
      </c>
      <c r="C42" s="52">
        <v>604</v>
      </c>
      <c r="D42" s="53" t="s">
        <v>41</v>
      </c>
      <c r="E42" s="52">
        <v>914</v>
      </c>
      <c r="F42" s="53" t="s">
        <v>331</v>
      </c>
    </row>
    <row r="43" spans="1:6" x14ac:dyDescent="0.3">
      <c r="A43" s="52">
        <v>200</v>
      </c>
      <c r="B43" s="54" t="s">
        <v>100</v>
      </c>
      <c r="C43" s="52">
        <v>605</v>
      </c>
      <c r="D43" s="53" t="s">
        <v>40</v>
      </c>
      <c r="E43" s="52">
        <v>915</v>
      </c>
      <c r="F43" s="53" t="s">
        <v>333</v>
      </c>
    </row>
    <row r="44" spans="1:6" x14ac:dyDescent="0.3">
      <c r="A44" s="52">
        <v>201</v>
      </c>
      <c r="B44" s="53" t="s">
        <v>397</v>
      </c>
      <c r="C44" s="52">
        <v>606</v>
      </c>
      <c r="D44" s="53" t="s">
        <v>39</v>
      </c>
      <c r="E44" s="52">
        <v>916</v>
      </c>
      <c r="F44" s="55" t="s">
        <v>334</v>
      </c>
    </row>
    <row r="45" spans="1:6" x14ac:dyDescent="0.3">
      <c r="A45" s="52">
        <v>202</v>
      </c>
      <c r="B45" s="53" t="s">
        <v>396</v>
      </c>
      <c r="C45" s="52">
        <v>607</v>
      </c>
      <c r="D45" s="53" t="s">
        <v>289</v>
      </c>
      <c r="E45" s="54">
        <v>917</v>
      </c>
      <c r="F45" s="53" t="s">
        <v>269</v>
      </c>
    </row>
    <row r="46" spans="1:6" x14ac:dyDescent="0.3">
      <c r="A46" s="52">
        <v>203</v>
      </c>
      <c r="B46" s="53" t="s">
        <v>98</v>
      </c>
      <c r="C46" s="52">
        <v>608</v>
      </c>
      <c r="D46" s="53" t="s">
        <v>412</v>
      </c>
      <c r="E46" s="54">
        <v>918</v>
      </c>
      <c r="F46" s="53" t="s">
        <v>282</v>
      </c>
    </row>
    <row r="47" spans="1:6" x14ac:dyDescent="0.3">
      <c r="A47" s="52">
        <v>204</v>
      </c>
      <c r="B47" s="53" t="s">
        <v>96</v>
      </c>
      <c r="C47" s="52">
        <v>609</v>
      </c>
      <c r="D47" s="53" t="s">
        <v>359</v>
      </c>
      <c r="E47" s="54">
        <v>919</v>
      </c>
      <c r="F47" s="53" t="s">
        <v>338</v>
      </c>
    </row>
    <row r="48" spans="1:6" x14ac:dyDescent="0.3">
      <c r="A48" s="52">
        <v>205</v>
      </c>
      <c r="B48" s="53" t="s">
        <v>95</v>
      </c>
      <c r="C48" s="52">
        <v>610</v>
      </c>
      <c r="D48" s="58" t="s">
        <v>291</v>
      </c>
      <c r="E48" s="54">
        <v>920</v>
      </c>
      <c r="F48" s="50" t="s">
        <v>340</v>
      </c>
    </row>
    <row r="49" spans="1:6" x14ac:dyDescent="0.3">
      <c r="A49" s="52">
        <v>206</v>
      </c>
      <c r="B49" s="53" t="s">
        <v>93</v>
      </c>
      <c r="C49" s="52">
        <v>611</v>
      </c>
      <c r="D49" s="53" t="s">
        <v>293</v>
      </c>
      <c r="E49" s="54">
        <v>921</v>
      </c>
      <c r="F49" s="53" t="s">
        <v>350</v>
      </c>
    </row>
    <row r="50" spans="1:6" x14ac:dyDescent="0.3">
      <c r="A50" s="52">
        <v>207</v>
      </c>
      <c r="B50" s="53" t="s">
        <v>91</v>
      </c>
      <c r="C50" s="59">
        <v>612</v>
      </c>
      <c r="D50" s="53" t="s">
        <v>294</v>
      </c>
      <c r="E50" s="54">
        <v>922</v>
      </c>
      <c r="F50" s="53" t="s">
        <v>351</v>
      </c>
    </row>
    <row r="51" spans="1:6" x14ac:dyDescent="0.3">
      <c r="A51" s="52">
        <v>208</v>
      </c>
      <c r="B51" s="53" t="s">
        <v>90</v>
      </c>
      <c r="C51" s="59">
        <v>613</v>
      </c>
      <c r="D51" s="53" t="s">
        <v>360</v>
      </c>
      <c r="E51" s="54">
        <v>923</v>
      </c>
      <c r="F51" s="50" t="s">
        <v>355</v>
      </c>
    </row>
    <row r="52" spans="1:6" x14ac:dyDescent="0.3">
      <c r="A52" s="52">
        <v>209</v>
      </c>
      <c r="B52" s="53" t="s">
        <v>411</v>
      </c>
      <c r="C52" s="59">
        <v>614</v>
      </c>
      <c r="D52" s="50" t="s">
        <v>296</v>
      </c>
      <c r="E52" s="54">
        <v>924</v>
      </c>
      <c r="F52" s="50" t="s">
        <v>408</v>
      </c>
    </row>
    <row r="53" spans="1:6" x14ac:dyDescent="0.3">
      <c r="A53" s="52">
        <v>210</v>
      </c>
      <c r="B53" s="53" t="s">
        <v>290</v>
      </c>
      <c r="C53" s="65"/>
      <c r="D53" s="50"/>
      <c r="E53" s="65"/>
      <c r="F53" s="50"/>
    </row>
    <row r="54" spans="1:6" x14ac:dyDescent="0.3">
      <c r="A54" s="52">
        <v>211</v>
      </c>
      <c r="B54" s="53" t="s">
        <v>292</v>
      </c>
      <c r="C54" s="65"/>
      <c r="D54" s="50"/>
      <c r="E54" s="65"/>
      <c r="F54" s="50"/>
    </row>
    <row r="55" spans="1:6" x14ac:dyDescent="0.3">
      <c r="E55" s="48"/>
    </row>
    <row r="56" spans="1:6" x14ac:dyDescent="0.3">
      <c r="E56" s="48"/>
    </row>
    <row r="57" spans="1:6" x14ac:dyDescent="0.3">
      <c r="E57" s="48"/>
    </row>
  </sheetData>
  <sheetProtection algorithmName="SHA-512" hashValue="2X3p51LR7sLfrqCeduUmWMZfwKGzZqgY7VpQOTycVKB9ZrL5CnmunumQ2ekAtb0kgrEIhylSV1sQJpKPJ3B10Q==" saltValue="Tx2s7/sOfrSkqo4jvpYM6A==" spinCount="100000" sheet="1" objects="1" scenarios="1" selectLockedCells="1"/>
  <phoneticPr fontId="15" type="noConversion"/>
  <pageMargins left="0.39370078740157483" right="0.39370078740157483" top="0.39370078740157483" bottom="0.39370078740157483" header="0.19685039370078741" footer="0.19685039370078741"/>
  <pageSetup paperSize="9" scale="98" orientation="portrait" r:id="rId1"/>
  <headerFooter>
    <oddFooter>&amp;L&amp;G &amp;"標楷體,標準"學生行政中心-總務部 &amp;"標楷體,斜體"製&amp;R&amp;A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6</vt:i4>
      </vt:variant>
    </vt:vector>
  </HeadingPairs>
  <TitlesOfParts>
    <vt:vector size="10" baseType="lpstr">
      <vt:lpstr>申請補助預算表</vt:lpstr>
      <vt:lpstr>法定預算申請表</vt:lpstr>
      <vt:lpstr>補助基準表</vt:lpstr>
      <vt:lpstr>各屬性總表 </vt:lpstr>
      <vt:lpstr>申請補助預算表!Print_Area</vt:lpstr>
      <vt:lpstr>'各屬性總表 '!Print_Area</vt:lpstr>
      <vt:lpstr>補助基準表!Print_Area</vt:lpstr>
      <vt:lpstr>申請補助預算表!Print_Titles</vt:lpstr>
      <vt:lpstr>法定預算申請表!Print_Titles</vt:lpstr>
      <vt:lpstr>單位名稱___________全名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2019-10-17T03:20:40Z</dcterms:modified>
</cp:coreProperties>
</file>